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465" windowWidth="12000" windowHeight="3240" activeTab="0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  <sheet name="lokalizacje" sheetId="7" r:id="rId7"/>
  </sheets>
  <definedNames>
    <definedName name="_xlnm.Print_Area" localSheetId="3">'auta'!$A$1:$Y$33</definedName>
    <definedName name="_xlnm.Print_Area" localSheetId="1">'budynki'!$A$1:$AA$82</definedName>
    <definedName name="_xlnm.Print_Area" localSheetId="2">'elektronika '!$A$1:$D$299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<sst xmlns="http://schemas.openxmlformats.org/spreadsheetml/2006/main" count="1612" uniqueCount="699">
  <si>
    <t>RAZEM</t>
  </si>
  <si>
    <t>Informacje o szkodach w ostatnich 3 latach</t>
  </si>
  <si>
    <t>Rok</t>
  </si>
  <si>
    <t>Liczba szkód</t>
  </si>
  <si>
    <t>Suma wypłaconych odszkodowań</t>
  </si>
  <si>
    <t>Krótki opis szkód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</si>
  <si>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</si>
  <si>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</si>
  <si>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</si>
  <si>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x</t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</si>
  <si>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</si>
  <si>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</si>
  <si>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</si>
  <si>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</si>
  <si>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</si>
  <si>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</si>
  <si>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</si>
  <si>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</si>
  <si>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Data I rejestracji</t>
  </si>
  <si>
    <t>Ilość miejsc</t>
  </si>
  <si>
    <t>Ładowność</t>
  </si>
  <si>
    <t>Zabezpieczenia przeciwkradzieżowe</t>
  </si>
  <si>
    <t>Przebieg</t>
  </si>
  <si>
    <t>W tym zbiory bibioteczne</t>
  </si>
  <si>
    <t>Jednostka</t>
  </si>
  <si>
    <t>Razem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</si>
  <si>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</si>
  <si>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</si>
  <si>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</si>
  <si>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</si>
  <si>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</si>
  <si>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</si>
  <si>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</si>
  <si>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</si>
  <si>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</si>
  <si>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</si>
  <si>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</si>
  <si>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</si>
  <si>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</si>
  <si>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</si>
  <si>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</si>
  <si>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</si>
  <si>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</si>
  <si>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</si>
  <si>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Tabela nr 6</t>
  </si>
  <si>
    <t>Liczba uczniów/ wychowanków/ pensjonariuszy</t>
  </si>
  <si>
    <t>Rodzaj prowadzonej działalności (opisowo)</t>
  </si>
  <si>
    <t>Odległość lokalizacji od najbliższego zbiornika wodnego</t>
  </si>
  <si>
    <t>Wysokość rocznego budżetu</t>
  </si>
  <si>
    <t>Planowane imprezy w ciągu roku (nie biletowane i nie podlegające ubezpieczeniu obowiązkowemu OC)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</si>
  <si>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</si>
  <si>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</si>
  <si>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</si>
  <si>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</si>
  <si>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</si>
  <si>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</si>
  <si>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</si>
  <si>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zabudowy (w m²)*</t>
  </si>
  <si>
    <t>powierzchnia użytkowa (w m²)**</t>
  </si>
  <si>
    <r>
      <t>kubatura (w m</t>
    </r>
    <r>
      <rPr>
        <b/>
        <sz val="10"/>
        <rFont val="Arial"/>
        <family val="2"/>
      </rPr>
      <t>³</t>
    </r>
    <r>
      <rPr>
        <b/>
        <sz val="6"/>
        <rFont val="Arial"/>
        <family val="2"/>
      </rPr>
      <t>)***</t>
    </r>
  </si>
  <si>
    <t>ilość kondygnacji</t>
  </si>
  <si>
    <t>czy budynek jest podpiwniczony?</t>
  </si>
  <si>
    <t>czy znajdują się w nim instalacje sanitarne? (TAK/NIE)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</si>
  <si>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</si>
  <si>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</si>
  <si>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</si>
  <si>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</si>
  <si>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</si>
  <si>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</si>
  <si>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</si>
  <si>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</si>
  <si>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</si>
  <si>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</si>
  <si>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</si>
  <si>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</si>
  <si>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</si>
  <si>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</si>
  <si>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</si>
  <si>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</si>
  <si>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</si>
  <si>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</si>
  <si>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</si>
  <si>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</si>
  <si>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t>Urząd Gminy w Chełmnie</t>
  </si>
  <si>
    <t>875-15-06-514</t>
  </si>
  <si>
    <t>8411Z</t>
  </si>
  <si>
    <t>edukacja</t>
  </si>
  <si>
    <t>8010C</t>
  </si>
  <si>
    <t>Szkoła Podstawowa w Małych Łunawach</t>
  </si>
  <si>
    <t>875-15-31-794</t>
  </si>
  <si>
    <t>8021B</t>
  </si>
  <si>
    <t>Szkoła Podstawowa w Kolnie</t>
  </si>
  <si>
    <t>875-15-31-765</t>
  </si>
  <si>
    <t>001211012</t>
  </si>
  <si>
    <t>8010B</t>
  </si>
  <si>
    <t>oświata</t>
  </si>
  <si>
    <t>Gminna Biblioteka Publiczna w Starogrodzie</t>
  </si>
  <si>
    <t>875-15-00-954</t>
  </si>
  <si>
    <t>9101A</t>
  </si>
  <si>
    <t>biblioteka</t>
  </si>
  <si>
    <t>Gminny Ośrodek Pomocy Społecznej</t>
  </si>
  <si>
    <t>875-14-45-072</t>
  </si>
  <si>
    <t>8899Z</t>
  </si>
  <si>
    <t>pomoc społeczna</t>
  </si>
  <si>
    <t>Tabela nr 1 - Informacje ogólne do oceny ryzyka w Gminie Chełmno</t>
  </si>
  <si>
    <t>Tabela nr 2 - Wykaz budynków i budowli w Gminie Chełmno</t>
  </si>
  <si>
    <t>Tabela nr 3 - Wykaz sprzętu elektronicznego w Gminie Chełmno</t>
  </si>
  <si>
    <t>Tabela nr 4 - Wykaz pojazdów w Gminie Chełmno</t>
  </si>
  <si>
    <t>Szkoła Podstawowa w Podwiesku</t>
  </si>
  <si>
    <t>367582331</t>
  </si>
  <si>
    <t>875-15-59-947</t>
  </si>
  <si>
    <t>8520Z</t>
  </si>
  <si>
    <t>szkoły podstawowe</t>
  </si>
  <si>
    <t>2. Szkoła Podstawowa w Podwiesku</t>
  </si>
  <si>
    <t>Kamera IP BCS DMIP1200 (4 szt)</t>
  </si>
  <si>
    <t>Rejestrator monitoringu wizyjnego</t>
  </si>
  <si>
    <t>Kamera Vision Viewer</t>
  </si>
  <si>
    <t>Komputer przenośny Asus RG13CL-XX305H</t>
  </si>
  <si>
    <t>Radiomagnetofon Sencor</t>
  </si>
  <si>
    <t>Radiomagnetofon Eltra</t>
  </si>
  <si>
    <t>Komputer przenośny ASUS R541NA</t>
  </si>
  <si>
    <t>Komputer przenośny LENOVO 100S</t>
  </si>
  <si>
    <t>Radiomagnetofon PHILIPS</t>
  </si>
  <si>
    <t>Komputer przenośny LENOVO V130 - 15ISK</t>
  </si>
  <si>
    <t>Dysk przenośny WD</t>
  </si>
  <si>
    <t>Telewizor LG</t>
  </si>
  <si>
    <t>Komputer Dell Vostro 3800</t>
  </si>
  <si>
    <t>Drukarka Canon Maxify MB5050</t>
  </si>
  <si>
    <t>Telewizor LG 50PB5600</t>
  </si>
  <si>
    <t>Drukarka Brother</t>
  </si>
  <si>
    <t>Odkurzacz piorący KARCHER</t>
  </si>
  <si>
    <t>Zestaw multimedialny III</t>
  </si>
  <si>
    <t>Monitor Avtek Touchscreen Pro 3</t>
  </si>
  <si>
    <t>Kopiarka Taskalfa</t>
  </si>
  <si>
    <t>Szkoła Podstawowa im. Ireny Sendlerwej w Starogrodzie</t>
  </si>
  <si>
    <t>875-15-59-924</t>
  </si>
  <si>
    <t>001211035</t>
  </si>
  <si>
    <t>place zabaw</t>
  </si>
  <si>
    <t>nie</t>
  </si>
  <si>
    <t>20 imprez; 150 uczestników; plenerowe/ szkolne</t>
  </si>
  <si>
    <t>3. Szkoła Podstawowa im. Ireny Sendlerwej w Starogrodzie</t>
  </si>
  <si>
    <t>czy budynek jest przeznaczony do rozbiórki? (TAK/NIE)</t>
  </si>
  <si>
    <t>bardzo dobry</t>
  </si>
  <si>
    <t>bardzodobry</t>
  </si>
  <si>
    <t>brak</t>
  </si>
  <si>
    <t>tak</t>
  </si>
  <si>
    <t>Budynek szkolny stary</t>
  </si>
  <si>
    <t>alarm</t>
  </si>
  <si>
    <t>cegła</t>
  </si>
  <si>
    <t>drewno akerman płyty żelbetonowe</t>
  </si>
  <si>
    <t>drewno eternit papa dachówka</t>
  </si>
  <si>
    <t>Budynek szkolny z kotłownią i salą gimnastyczną</t>
  </si>
  <si>
    <t>cegła wapienno - piaskowa</t>
  </si>
  <si>
    <t xml:space="preserve">Rejestrator BCS 16 kamerowy, dysk twardy </t>
  </si>
  <si>
    <t>Kamery (3 zewnętrzne, 4 wewnętrzne, cena 99 zł za sztukę)</t>
  </si>
  <si>
    <t>System sygnalizacji włamania</t>
  </si>
  <si>
    <t>Notebook Fujitsu A544HD z pakietem Office dla edukacji</t>
  </si>
  <si>
    <t>Kamera Panasonic HC-V550EP</t>
  </si>
  <si>
    <t>Aparat Cyfrowy Fujifil, Finepix s4800</t>
  </si>
  <si>
    <t>NotebookHP  z oprogramowaniem i akcesoria</t>
  </si>
  <si>
    <t>Projektor multimedialny Acer X113PH</t>
  </si>
  <si>
    <t>Kamera Panasonic HCV S50EP</t>
  </si>
  <si>
    <t>Aparat Cyfrowy Fujifilm FinepixS 4800</t>
  </si>
  <si>
    <t>Laptop Lenovo 15,6'</t>
  </si>
  <si>
    <t>Laptop Acer 15,6'</t>
  </si>
  <si>
    <t>Tablet Kiano Slim - czarny 7'</t>
  </si>
  <si>
    <t>Zestaw mikrofon bezp. + nadajnik</t>
  </si>
  <si>
    <t>2 mikrofony zestaw LD Systems ECO</t>
  </si>
  <si>
    <t xml:space="preserve">Zestaw 2 bezprzewodowych nadajników do mikrofonu </t>
  </si>
  <si>
    <t>Zestaw 2 mikrofonów nagłownych</t>
  </si>
  <si>
    <t>Niszczarka Fellowes 60Cs</t>
  </si>
  <si>
    <t xml:space="preserve">Pralka Indesit </t>
  </si>
  <si>
    <t>Odkurzacz do liści STHIL</t>
  </si>
  <si>
    <t>2 monitory LG 19M38A-B</t>
  </si>
  <si>
    <t>Szkoła</t>
  </si>
  <si>
    <t>O</t>
  </si>
  <si>
    <t>p.pożarowe, ochrona elektr.</t>
  </si>
  <si>
    <t>cegła pełna, budynek ocieplony</t>
  </si>
  <si>
    <t>drewniany</t>
  </si>
  <si>
    <t>dachówka</t>
  </si>
  <si>
    <t>Garaż</t>
  </si>
  <si>
    <t>pomieszczenie gospodarcze</t>
  </si>
  <si>
    <t>p.pożarowe</t>
  </si>
  <si>
    <t>cegła czerowna</t>
  </si>
  <si>
    <t>papa</t>
  </si>
  <si>
    <t>Budynek gospodarczy</t>
  </si>
  <si>
    <t>001211348</t>
  </si>
  <si>
    <t>Adres</t>
  </si>
  <si>
    <t>place zabaw, stołówka</t>
  </si>
  <si>
    <t>4. Szkoła Podstawowa w Małych Łunawach</t>
  </si>
  <si>
    <t>Budynek szkolny z salą gimnastyczną</t>
  </si>
  <si>
    <t>prowadzienie zajęć z uczniami</t>
  </si>
  <si>
    <t xml:space="preserve">p.poż, </t>
  </si>
  <si>
    <t>beton</t>
  </si>
  <si>
    <t>trójwarstwowe</t>
  </si>
  <si>
    <t>żelbetonowe</t>
  </si>
  <si>
    <t>blacha</t>
  </si>
  <si>
    <t>Budynek kotłowni</t>
  </si>
  <si>
    <t>kotłownia</t>
  </si>
  <si>
    <t>pustak</t>
  </si>
  <si>
    <t>Budynek gospodarczo-sanitarny</t>
  </si>
  <si>
    <t>drewno</t>
  </si>
  <si>
    <t>eternit</t>
  </si>
  <si>
    <t>dobry</t>
  </si>
  <si>
    <t>nie dotyczy</t>
  </si>
  <si>
    <t>Waga lekarska</t>
  </si>
  <si>
    <t>Radiomagnetofony 2 szt.</t>
  </si>
  <si>
    <t>Notebook Fujitsu A544HD 2 szt.</t>
  </si>
  <si>
    <t>Multimedialna tablica interaktywna</t>
  </si>
  <si>
    <t>Aparat fotograficzny NIKON</t>
  </si>
  <si>
    <t>Kamera Panasonic</t>
  </si>
  <si>
    <t>Radioodtwarzacz PHILIPS</t>
  </si>
  <si>
    <t>Odkurzacz Karcher</t>
  </si>
  <si>
    <t>Froterka Karcher</t>
  </si>
  <si>
    <t>Aparat fotograficzny  Fujifilm</t>
  </si>
  <si>
    <t>Mikrofon bezprzewodowy WR101R</t>
  </si>
  <si>
    <t>Tablet LENOVO 2 szt.</t>
  </si>
  <si>
    <t>Notebook LENOVO</t>
  </si>
  <si>
    <t>Odkurzacz PARKSIDE 2 szt.</t>
  </si>
  <si>
    <t>Naglosnienie LDM SAS</t>
  </si>
  <si>
    <t>Laptop Acer 2 szt.(każdy za 1750zł)</t>
  </si>
  <si>
    <t>Megafon</t>
  </si>
  <si>
    <t>Kolumna aktywna AZUSA</t>
  </si>
  <si>
    <t>radioodtwarzacz BLAUPUNKT</t>
  </si>
  <si>
    <t>Radioodrtwarzacz SONY</t>
  </si>
  <si>
    <t>Radioodtwarzacz MANTA</t>
  </si>
  <si>
    <t xml:space="preserve">Kyocera Ecosys P6021cdn </t>
  </si>
  <si>
    <t>Kyocera Ecosys P6021cdn</t>
  </si>
  <si>
    <t>Telewizor SONY</t>
  </si>
  <si>
    <t>Odtwarzacz BLU-RAY Samsung</t>
  </si>
  <si>
    <t>Kuchenka mikrofalowa</t>
  </si>
  <si>
    <t>Lodówka Beko</t>
  </si>
  <si>
    <t>Suszarka elektryczna BarrelFlow</t>
  </si>
  <si>
    <t>Podgrzewacz wody Ariston</t>
  </si>
  <si>
    <t>Kuchenk gazowa BEKO`</t>
  </si>
  <si>
    <t>Zmywarka gastronomiczna</t>
  </si>
  <si>
    <t>Trzy zestawy tablic inetaktywnych, projektor o bardzo krótkiej ogniskowej</t>
  </si>
  <si>
    <t>Urządzenie KYOCERA FS-6525 z podstawa i kasetami</t>
  </si>
  <si>
    <t>Zestaw dwóch tablic interaktywnych z oprogramowaniem</t>
  </si>
  <si>
    <t>Ksero Ricoh</t>
  </si>
  <si>
    <t>Skaner Epson</t>
  </si>
  <si>
    <t>Niszczarka 2 szt. (kazda po 159,00 zł)</t>
  </si>
  <si>
    <t>Monitor 2 szt. AVTEK PRO3 (każdy po 7000 zł)</t>
  </si>
  <si>
    <t>Serwer DELL</t>
  </si>
  <si>
    <t>Zasilacz UPS</t>
  </si>
  <si>
    <t>Monitor AVTEK</t>
  </si>
  <si>
    <t>5. Szkoła Podstawowa w Kolnie</t>
  </si>
  <si>
    <t>BUDYNEK SZKOLNY STARY</t>
  </si>
  <si>
    <t>TAK</t>
  </si>
  <si>
    <t>NIE</t>
  </si>
  <si>
    <t>OCHRONA ELEKTRONICZNA</t>
  </si>
  <si>
    <t>KOLNO</t>
  </si>
  <si>
    <t>BUDYNEK DYDAKTYCZNY Z SALĄ GIMNASTYCZNĄ</t>
  </si>
  <si>
    <t>BUDYNEK NOWY</t>
  </si>
  <si>
    <t>pustak suporeks, gazo-beton</t>
  </si>
  <si>
    <t>betonowe</t>
  </si>
  <si>
    <t>styropapa, papa</t>
  </si>
  <si>
    <t>KAMERY (WEWNĄTRZ BUDYNKU)</t>
  </si>
  <si>
    <t>REJESTRATOR</t>
  </si>
  <si>
    <t>KAMERY MONITORINGU</t>
  </si>
  <si>
    <t>NOTEBOOK</t>
  </si>
  <si>
    <t>NOTEBOOK ASUS</t>
  </si>
  <si>
    <t>NOTEBOOK FUJITSU A544HD + PAKIET OFFICE DLA EDUKACJI</t>
  </si>
  <si>
    <t>DRUKARKA KYOCERA ECOSYS P2135DN</t>
  </si>
  <si>
    <t>SKANER EPSON GT - 1500</t>
  </si>
  <si>
    <t>PROJEKTOR VIVITEK DX881ST</t>
  </si>
  <si>
    <t>EKRAN WALL ELECTRIC 200</t>
  </si>
  <si>
    <t>NAGŁOŚNIENIE LDM SAS 18X</t>
  </si>
  <si>
    <t>TELEWIZOR SONY KDL - 48W605B</t>
  </si>
  <si>
    <t>ODTWARZACZ BLU-RAY SAMSUNG HD BD-H55</t>
  </si>
  <si>
    <t>RADIOODTWARZACZ PHILIPS AZ 783</t>
  </si>
  <si>
    <t>KAMERA PANASONIC HC-V550EP CZARNA</t>
  </si>
  <si>
    <t>APARAT CYFROWY FUJIFILM FINEPIX S4800</t>
  </si>
  <si>
    <t>KOMPUTER PRZENOŚMY HP PROBOOK 650 G1</t>
  </si>
  <si>
    <t>LAPTOP ACER ES-575T</t>
  </si>
  <si>
    <t>TABLICA INTERAKTYWNA AVTEK+VIEW SONIC</t>
  </si>
  <si>
    <t>ZESTAW KOMPUTEROWY</t>
  </si>
  <si>
    <t>TABLICA AVTEK TT-BOAD 2080 Z OPROGRAMOWANIEM</t>
  </si>
  <si>
    <t>URZĄDZENIE KYOCERA FS - 6525 MFP Z PODSTAWĄ Z 3 KASETAMI</t>
  </si>
  <si>
    <t>TABLICA INTERAKTYWNA RETURNSTAR IQ BOARD IRS (6 TOUCH)</t>
  </si>
  <si>
    <t>PROJEKTOR ULTRAKRÓTKOOGNISKOWY NEC UM361X</t>
  </si>
  <si>
    <t>MONITOR AVTEK TOUCHSCREEN (2 SZTUKI)</t>
  </si>
  <si>
    <t>OC dróg - uszkodzenie kombajnu zbożowego wskutek pozostawionej na poboczu części znaku drogowego</t>
  </si>
  <si>
    <t>OG - zalanie pomieszczeń w budynku wskutek ulewy, uszkodzenie stacji obiektowej wskutek wyładowania atmosferycznego</t>
  </si>
  <si>
    <t>OG - zniszczenie wiaty przystankowej wskutek uderzenia pojazdu,</t>
  </si>
  <si>
    <t>EL - przepalenie kart sieciowych, switchy, uszkodzenie kserokopiarek, notebooka, centrali telefonicznej i instalacji elektrycznej w wyniku wyładowań atmosferycznych.</t>
  </si>
  <si>
    <t>OC - uszkodzenie szyby w pojeździe przez kamień, który wyskoczył spod kosiarki</t>
  </si>
  <si>
    <t>OC, OC dróg - uraz ciała wskutek upadku na schodach świetlicy wiejskiej, uszkodzenie szyby w pojeździe przez kamień, który wyskoczył spod kosiarki</t>
  </si>
  <si>
    <t>OG - uszkodzenie ogrodzenia boiska szkolnego wskutek przewrócenia się drzewa podczas burzy</t>
  </si>
  <si>
    <t>brak szkód</t>
  </si>
  <si>
    <t>Tabela nr 5 - Szkodowość w Gminie Chełmno</t>
  </si>
  <si>
    <t>2010 r. zalanie pomieszczeń przez wybijające wody gruntowe, wypłata 22.879 zł</t>
  </si>
  <si>
    <t>Podwiesk 43,                  86-200 Chełmno</t>
  </si>
  <si>
    <t>działalność edukacyjna</t>
  </si>
  <si>
    <t>Starogród 33                             86-200 Chełmno</t>
  </si>
  <si>
    <t>Podwiesk 43                                86-200 Chełmno</t>
  </si>
  <si>
    <t>Starogród 33,            86-200 Chełmno</t>
  </si>
  <si>
    <t>Starogród 33,              86-200 Chełmno</t>
  </si>
  <si>
    <t>Projektor Vivitek DX881ST</t>
  </si>
  <si>
    <t>Projektor o bardzo krótkiej ogniskowej wraz z lampą</t>
  </si>
  <si>
    <t>Skaner Epson GT-1500</t>
  </si>
  <si>
    <t>Drukarka Kyocera P6021 CDN</t>
  </si>
  <si>
    <t>Odtwarzacz BLU-RAY SAMSUNG HD BD-H55</t>
  </si>
  <si>
    <t>Telewizor  SONY KDL-48W605B</t>
  </si>
  <si>
    <t>Tablica AVTEK TT-BOAD 2080 Z OPROGRAMOWANIEM I UCHWYTEM</t>
  </si>
  <si>
    <t>Urzadzenie KYOCERA FS- 6525 MFP</t>
  </si>
  <si>
    <t>Tablica interaktywna, aktywne głośniki</t>
  </si>
  <si>
    <t>Zawieszenie ścienne o regulowanej wyskości</t>
  </si>
  <si>
    <t>Waga osobowa ze wzrostomierzem</t>
  </si>
  <si>
    <t>Komputer stacjonarny DELL 780  4 sztuki</t>
  </si>
  <si>
    <t>Komputer stacjonarny 20 sztuk</t>
  </si>
  <si>
    <t>Monitor AVTEK Touchscreen PRO</t>
  </si>
  <si>
    <t>Szkoła Podstawowa im. B. Malinowskiego w Małych Łunawach</t>
  </si>
  <si>
    <t>Szkoła Podstawowa im. Ziemi Chełmińskiej w Podwiesku</t>
  </si>
  <si>
    <t>Małe Łunawy 21                  86-200 Chełmno</t>
  </si>
  <si>
    <t>szkolnictwo</t>
  </si>
  <si>
    <t>od 1 do 5 km</t>
  </si>
  <si>
    <t>50 metrów - staw</t>
  </si>
  <si>
    <t>Szkoła Podstawowa im. Mikołaja Kopernika  w Kolnie</t>
  </si>
  <si>
    <t>Kolno 33                                86-200 Chełmno</t>
  </si>
  <si>
    <t xml:space="preserve">Małe Łunawy 21,          86-200 Chełmno </t>
  </si>
  <si>
    <t>ul. Dworcowa 1                            86-200 Chelmno</t>
  </si>
  <si>
    <t>administracja samorządowa</t>
  </si>
  <si>
    <t>---</t>
  </si>
  <si>
    <t>około 8 imprez, 600uczestników, dożynki gminne, festyny gminne</t>
  </si>
  <si>
    <t>Budynek mieszkalny (po GRN)</t>
  </si>
  <si>
    <t>budynek mieszkalny- mieszkania komunalne, świetlica</t>
  </si>
  <si>
    <t>ok.1950</t>
  </si>
  <si>
    <t>Dolne Wymiary 32</t>
  </si>
  <si>
    <t>1 + poddasze uzytkowe na cele miesz.</t>
  </si>
  <si>
    <t>częściowo</t>
  </si>
  <si>
    <t>cegła pełna</t>
  </si>
  <si>
    <t>konstrukcja drewniana , dachówka</t>
  </si>
  <si>
    <t>Budynek mieszkalny I</t>
  </si>
  <si>
    <t>mieszkania komunalne</t>
  </si>
  <si>
    <t>Nowe Dobra 14</t>
  </si>
  <si>
    <t>drewno, papa</t>
  </si>
  <si>
    <t>Budynek mieszkalny II</t>
  </si>
  <si>
    <t>Nowe Dobra 14A</t>
  </si>
  <si>
    <t>drewno papa</t>
  </si>
  <si>
    <t>świetlica wiejska, mieszkania</t>
  </si>
  <si>
    <t>p.po.z. gaśnice</t>
  </si>
  <si>
    <t>Starogród  51</t>
  </si>
  <si>
    <t>1 + poddasze użytkowe</t>
  </si>
  <si>
    <t>drewno, eternit</t>
  </si>
  <si>
    <t>Budynek - remiza OSP</t>
  </si>
  <si>
    <t>budynek gospodarczy</t>
  </si>
  <si>
    <t xml:space="preserve">Kałdus </t>
  </si>
  <si>
    <t>drewno, dachówka</t>
  </si>
  <si>
    <t>Budynek mieszkalny</t>
  </si>
  <si>
    <t>Podwiesk 28</t>
  </si>
  <si>
    <t>świetlica wiejska</t>
  </si>
  <si>
    <t>Ostrów Świecki 52</t>
  </si>
  <si>
    <t>gazobeton</t>
  </si>
  <si>
    <t>Budynek ubikacji</t>
  </si>
  <si>
    <t>sanitariat</t>
  </si>
  <si>
    <t xml:space="preserve">Ostrów Świecki </t>
  </si>
  <si>
    <t>Świetlico-remiza</t>
  </si>
  <si>
    <t>świetlica wiejska i remiza OSP</t>
  </si>
  <si>
    <t>p.po.z gaśnice</t>
  </si>
  <si>
    <t>Bieńkówka</t>
  </si>
  <si>
    <t>cz. -  1 kond, częśc- 2 kond.</t>
  </si>
  <si>
    <t>cegła ceramiczna , gazobeton</t>
  </si>
  <si>
    <t>żelbetowy</t>
  </si>
  <si>
    <t>stalowa, blacha falowana</t>
  </si>
  <si>
    <t>Świetlica wiejska</t>
  </si>
  <si>
    <t>p.poż. gasnice</t>
  </si>
  <si>
    <t>Kałdus 12A</t>
  </si>
  <si>
    <t>stropodach, papa</t>
  </si>
  <si>
    <t>Dom handlowy, świetlica</t>
  </si>
  <si>
    <t>działalnośc handlowa - sklep, świetlica wiejska</t>
  </si>
  <si>
    <t>Borówno 36A</t>
  </si>
  <si>
    <t>Budynek mieszkalno świetlicowy</t>
  </si>
  <si>
    <t>mieszkania, świetlica wiejska</t>
  </si>
  <si>
    <t>Różnowo 16</t>
  </si>
  <si>
    <t>1 + poddasze uzytkowe na cele mieszkalne</t>
  </si>
  <si>
    <t>murowany i drewniany</t>
  </si>
  <si>
    <t>Budynek "poszkolny"</t>
  </si>
  <si>
    <t>Łęg 47</t>
  </si>
  <si>
    <t>mieszklania, świetlica wiejska</t>
  </si>
  <si>
    <t>Dorposz Chełmiński 17</t>
  </si>
  <si>
    <t>Łęg</t>
  </si>
  <si>
    <t>Budynek świetlicy</t>
  </si>
  <si>
    <t>Klamry 53</t>
  </si>
  <si>
    <t>1 + poddasze</t>
  </si>
  <si>
    <t>drewnmo, papa</t>
  </si>
  <si>
    <t>budynek "poszkolny"</t>
  </si>
  <si>
    <t>Nowe Dobra 61</t>
  </si>
  <si>
    <t>drewno, eternit, blacha</t>
  </si>
  <si>
    <t>garaż</t>
  </si>
  <si>
    <t>Ośrodek zdrowia</t>
  </si>
  <si>
    <t xml:space="preserve">ośrodek zdrowia, administacja </t>
  </si>
  <si>
    <t>belkowe</t>
  </si>
  <si>
    <t>Remiza OSP</t>
  </si>
  <si>
    <t>garaż - remiza</t>
  </si>
  <si>
    <t>Starogród 31A</t>
  </si>
  <si>
    <t>garaż   - remiza</t>
  </si>
  <si>
    <t>Podwiesk 20C</t>
  </si>
  <si>
    <t>konstrukcja drewniana, blachodachówka</t>
  </si>
  <si>
    <t>świetlica wiejska, garaż</t>
  </si>
  <si>
    <t>Nowawieś Chełmińska 11A</t>
  </si>
  <si>
    <t>Szatnia sportowa</t>
  </si>
  <si>
    <t>szatnia sportowa</t>
  </si>
  <si>
    <t>Starogród  34A</t>
  </si>
  <si>
    <t>talk</t>
  </si>
  <si>
    <t>Kontener mieszkalny</t>
  </si>
  <si>
    <t>mieszkanie socjalne</t>
  </si>
  <si>
    <t>płyta warstwowa z wypełnieniem ze styropianu</t>
  </si>
  <si>
    <t>płyta warstwowa</t>
  </si>
  <si>
    <t>płyta warstwowa z wypełnieniem ze styropianu, papa</t>
  </si>
  <si>
    <t>XIX w</t>
  </si>
  <si>
    <t>Starogród 34B</t>
  </si>
  <si>
    <t>cegła palona</t>
  </si>
  <si>
    <t>drewniane</t>
  </si>
  <si>
    <t>1/2 eternit, 1/2 dachówka ceramiczna palona</t>
  </si>
  <si>
    <t>Budynek-garaż</t>
  </si>
  <si>
    <t>-</t>
  </si>
  <si>
    <t>Starogród 34</t>
  </si>
  <si>
    <t>ściany żelbetowe</t>
  </si>
  <si>
    <t>płyty żelbetowe</t>
  </si>
  <si>
    <t>Świetlica wiejska w Podwiesku</t>
  </si>
  <si>
    <t>Podwiesk 20D</t>
  </si>
  <si>
    <t>Świetlica wiejska w Klamrach</t>
  </si>
  <si>
    <t>Klamry</t>
  </si>
  <si>
    <t>drewniany - kratownica</t>
  </si>
  <si>
    <t>blacho dachówka</t>
  </si>
  <si>
    <t>Budynek stacji poboru i uzdatniania wody w Borównie</t>
  </si>
  <si>
    <t>stacja poboru i uzdatniania wody</t>
  </si>
  <si>
    <t>ok.1981</t>
  </si>
  <si>
    <t xml:space="preserve">Borówno </t>
  </si>
  <si>
    <t>gazobeton, płyty żelbetowe</t>
  </si>
  <si>
    <t>żelbetowy, korytkowy</t>
  </si>
  <si>
    <t>papa na lepiku, termopapa</t>
  </si>
  <si>
    <t>Budynek stacji poboru i uzdatniania wody w Kałdusie</t>
  </si>
  <si>
    <t>Kałdus</t>
  </si>
  <si>
    <t>stropodach papa</t>
  </si>
  <si>
    <t>1. Urząd Gminy Chełmno</t>
  </si>
  <si>
    <t>Boisko sportowe ORLIK</t>
  </si>
  <si>
    <t>działalnośc sportowa</t>
  </si>
  <si>
    <t>2012</t>
  </si>
  <si>
    <t>KB</t>
  </si>
  <si>
    <t xml:space="preserve">Boisko sportowe </t>
  </si>
  <si>
    <t>2006</t>
  </si>
  <si>
    <t>Plac rekreacyjno - rehabilitacyjny w Podwieksu</t>
  </si>
  <si>
    <t>działalnośc spotrowo - rekreacyjna</t>
  </si>
  <si>
    <t>Boisko sportowe w Podwiesku</t>
  </si>
  <si>
    <t>1989</t>
  </si>
  <si>
    <t>Plac zabaw w Kałdusie</t>
  </si>
  <si>
    <t>działalnośc rekreacyjna</t>
  </si>
  <si>
    <t>2007 - 2014</t>
  </si>
  <si>
    <t>Plac zabaw w Starogrodzie</t>
  </si>
  <si>
    <t>Miejsce rekreacji i wypoczynki w Nowych Dobrach</t>
  </si>
  <si>
    <t>Plac zabaw Wielkie Łunawy</t>
  </si>
  <si>
    <t>Plac zabaw Małe Łunawy</t>
  </si>
  <si>
    <t>Plac zabaw w Kolnie</t>
  </si>
  <si>
    <t>2010-2014</t>
  </si>
  <si>
    <t>Plac zabaw Dolne Wymiary</t>
  </si>
  <si>
    <t>Plac zabaw w Górnych Wymiarach</t>
  </si>
  <si>
    <t>2013-2014</t>
  </si>
  <si>
    <t>Kolno  przy szkole</t>
  </si>
  <si>
    <t>Starogród przy szkole</t>
  </si>
  <si>
    <t>przy szkole w Podwiesku</t>
  </si>
  <si>
    <t>Podwiesk</t>
  </si>
  <si>
    <t>przy świetlicy wiejskiej</t>
  </si>
  <si>
    <t>przy remizie OSP</t>
  </si>
  <si>
    <t>przy szkole w Starogrodzie</t>
  </si>
  <si>
    <t>Nowe Dobra</t>
  </si>
  <si>
    <t>Wielkie Łunawy</t>
  </si>
  <si>
    <t>Przy szkole w Małych Łunawach</t>
  </si>
  <si>
    <t>przy szkole w Kolnie</t>
  </si>
  <si>
    <t>przy świetlicy wiejskiej w Dolnych Wymiarach</t>
  </si>
  <si>
    <t>plac zabaw w Górnych Wymiarach</t>
  </si>
  <si>
    <t>6. Gminna Biblioteka Publiczna w Starogrodzie</t>
  </si>
  <si>
    <t>7. Gminny Ośrodek Pomocy Społecznej</t>
  </si>
  <si>
    <t>2010-2015</t>
  </si>
  <si>
    <t>szkoła w Kolnie</t>
  </si>
  <si>
    <t>Otwarta strefa aktywności w Kolnie</t>
  </si>
  <si>
    <t>Plan cabaw - zamek z 2 zjeżdżalniami</t>
  </si>
  <si>
    <t>Plac zabaw przy SP w Podwiesku</t>
  </si>
  <si>
    <t>Zestaw komputerowy z monitorem i oprogramowaniem  - informatyk</t>
  </si>
  <si>
    <t>Serwer plików NAS TS-420 QNAP</t>
  </si>
  <si>
    <t>Zestwa komputerowyHP LCD Elite Display E 231 23"Jankiewicz</t>
  </si>
  <si>
    <t>Urządzenie wielofunkcyjne Konica Mino;ta BIZHUB C224e - sekretariat</t>
  </si>
  <si>
    <t>2356 za kopiarkę Konica Minolta Bizhub 215 F 28/020/2015 PLF</t>
  </si>
  <si>
    <t>Zestaw komputerowy z monitorem i oprogramowaniem MS OFFICE 2013 HOME, WINDOWS 8,1 ( Zawadziński, Kensik, Kosińska, Guziński, Niedzielska) (5x34350</t>
  </si>
  <si>
    <t>Urządzenie FortiGate - 60 D</t>
  </si>
  <si>
    <t>Klimatyzacja UD pokój 315 i 318</t>
  </si>
  <si>
    <t>Switch źródło ACCED 1104</t>
  </si>
  <si>
    <t>Router źródło CISO 1800</t>
  </si>
  <si>
    <t>komputer NTT Business WA800W - Karta dużej rodziny</t>
  </si>
  <si>
    <t>Klimatyzator Haier AS12GBF serwerownia</t>
  </si>
  <si>
    <t>urządzenie UTM Stormshield SN 300 F Fa/27/2016</t>
  </si>
  <si>
    <t>Zestw komputerowy z oprogramowaniem (500+, OLa) 2 x 3 304)</t>
  </si>
  <si>
    <t xml:space="preserve">System monitoringu klimatycznego Tele-Clima Standard </t>
  </si>
  <si>
    <t xml:space="preserve">skaner FI-6130 Fujitsu </t>
  </si>
  <si>
    <t>urzązenie wielofunkcyjne Samsung SL-M2875ND-F 1000543783</t>
  </si>
  <si>
    <t>urządzenie wielofunkcyjne Samsung SL-M2875ND</t>
  </si>
  <si>
    <t>Niszczarka Tamator</t>
  </si>
  <si>
    <t>urządzenie wielofunkcyjne Samsung SL-M2875ND Karta dużej rodziny</t>
  </si>
  <si>
    <t>Niszczarka Tarnator C7</t>
  </si>
  <si>
    <t>3495 drukarka laserowa HP LaserJet Pro 400 M402dn - podatki F 1001252417</t>
  </si>
  <si>
    <t>Serwer G35x122 Dell PowerEdge R430 serwerownia</t>
  </si>
  <si>
    <t>Niszczarka dokumentów Tarnator C7 315</t>
  </si>
  <si>
    <t xml:space="preserve">drukarka termiczna S4500THSBT </t>
  </si>
  <si>
    <t>Zestaw komputerowy 24.01.2018 A. Śróbka</t>
  </si>
  <si>
    <t>UPS Lestar serwerownia</t>
  </si>
  <si>
    <t>Serwer plików Qnap serwerownia</t>
  </si>
  <si>
    <t>Zestaw komputerowy B. Jackowska</t>
  </si>
  <si>
    <t>Serwer telekomunikacyjny PBXIP Proxima z oprogramowaniem</t>
  </si>
  <si>
    <t>1. Urząd Gminy</t>
  </si>
  <si>
    <t>Zestaw komputerowy A. Kukulska f-ra 869/12/2018</t>
  </si>
  <si>
    <t xml:space="preserve"> smartfon Samsung do odczytu wody F FAV/61683( 2x 586,45)</t>
  </si>
  <si>
    <t>Notebook Lenovo G50-70/4GB/1TB/WIN GKRPAiPN</t>
  </si>
  <si>
    <t>Notebook Lenovo F DPL/INV/15/85799 Hennig</t>
  </si>
  <si>
    <t>Czytnik kodów heron usb</t>
  </si>
  <si>
    <t>zgrzewarka elektroporowa ZK250-F 235/2016</t>
  </si>
  <si>
    <t xml:space="preserve"> smartfon Samsung G390F Galaxy Xcover 4     (2x849 = 1698)</t>
  </si>
  <si>
    <t>Kopiarka Konica Minolta Bizhub 215</t>
  </si>
  <si>
    <t>Telewizor Manta Led 94005 FHD OSP Starogród</t>
  </si>
  <si>
    <t>System do elektronicznego głosowania - odbiornik 8 kanałowy, mikrofon do reki, mikrofon pulpitowy 7 sztuk, kamera z mikrofonem, stream- koder, terminal, interfejs, sterownik i oprogramowanie</t>
  </si>
  <si>
    <t>Laptop Dell Vostro 3568</t>
  </si>
  <si>
    <t xml:space="preserve">Urządzenie HP M521DN Laser Jet PRO </t>
  </si>
  <si>
    <t>Czytniki do e- dowodów (2)</t>
  </si>
  <si>
    <t>Projektor EPSON EB-5520W - świetlica w Starogrodzie</t>
  </si>
  <si>
    <t>Laptop ACER NITRO 5 NH Q3LE9..001 - świetlica w Starogrodzie</t>
  </si>
  <si>
    <t>Ekran projekcyjny świetlica w Starogrodzie</t>
  </si>
  <si>
    <t>drukarka Godex</t>
  </si>
  <si>
    <t xml:space="preserve">Terminal danych Patch Gun </t>
  </si>
  <si>
    <t>Drukarka Brother HL-L6400DW - RBG</t>
  </si>
  <si>
    <t>Zestaw nagłośnieniowy świetlica Klamry</t>
  </si>
  <si>
    <t>Projektor EPSON EB - 2265U świetlica Klamry</t>
  </si>
  <si>
    <t>Laptop ACER ASPIRE 5 (NX.GVREP.016) świetlica Klamry</t>
  </si>
  <si>
    <t>Ekran projekcyjny ROYAL - SCREEN 350x260 świetlica Klamry</t>
  </si>
  <si>
    <t>6. Gminna Biblioteka Publiczna w Starogrodzie, Filia w Kolnie, Podwiesku i Małych Łunawach</t>
  </si>
  <si>
    <t>Starogród</t>
  </si>
  <si>
    <t>Zestaw komputerowy</t>
  </si>
  <si>
    <t>Małe Łunawy</t>
  </si>
  <si>
    <t>7. Gminny Osrodek Pomocy Społecznej</t>
  </si>
  <si>
    <t>Niszczarka 85Cs 271</t>
  </si>
  <si>
    <t>Ricoh MP 20014 S.C. z podajn. i szafką, urządzenie wielofunkcyjne</t>
  </si>
  <si>
    <t>Ruter CISCO SEC RUTER881W-GN-P-K9</t>
  </si>
  <si>
    <t>Zestawe komputerowy + monitor Samsung</t>
  </si>
  <si>
    <t>UPS - 2 szt.</t>
  </si>
  <si>
    <t>Urządzenie wielofukcyjne M2875ND</t>
  </si>
  <si>
    <t>Zestaw komputerowy all in one NTT</t>
  </si>
  <si>
    <t>Niszczarka TARNATOR</t>
  </si>
  <si>
    <t>Radiomagnetofon</t>
  </si>
  <si>
    <t>Telefon PANASONIC</t>
  </si>
  <si>
    <t>Zestaw komputerowy + monitor SMSUNG</t>
  </si>
  <si>
    <t>Ujrządzenie UTM Stormshield SN 210</t>
  </si>
  <si>
    <t>Serwer</t>
  </si>
  <si>
    <t>Monitor Samsung</t>
  </si>
  <si>
    <t>Kolno</t>
  </si>
  <si>
    <t>Laptop DELL 5000 Series</t>
  </si>
  <si>
    <t>Terminal mobilny 49 21008</t>
  </si>
  <si>
    <t>Drukarka Brother DCP-J105</t>
  </si>
  <si>
    <t>Drukarka Epson</t>
  </si>
  <si>
    <t>Drukarka Epson 3050</t>
  </si>
  <si>
    <t>Laptop Lenovo</t>
  </si>
  <si>
    <t>Elementy mające wpływ na ocenę ryzyka</t>
  </si>
  <si>
    <t xml:space="preserve">Czy od 1997 r. wystąpiło w jednostce ryzyko powodzi? </t>
  </si>
  <si>
    <t>1.</t>
  </si>
  <si>
    <t>Chełmno, ul. Kościuszki 3/2, 86-200 Chełmno</t>
  </si>
  <si>
    <t xml:space="preserve">gasnice, alarm </t>
  </si>
  <si>
    <t>OPEL</t>
  </si>
  <si>
    <t>Blitz 300-6</t>
  </si>
  <si>
    <t>specjalny</t>
  </si>
  <si>
    <t>01.05.1967</t>
  </si>
  <si>
    <t>2.</t>
  </si>
  <si>
    <t>Autosan</t>
  </si>
  <si>
    <t>A0909L.04S</t>
  </si>
  <si>
    <t>SUASW3RAP4S680497</t>
  </si>
  <si>
    <t>CC HX377</t>
  </si>
  <si>
    <t>autobus</t>
  </si>
  <si>
    <t>3.</t>
  </si>
  <si>
    <t>Ford</t>
  </si>
  <si>
    <t>Transit</t>
  </si>
  <si>
    <t>WFOLXXGGVLVC91557</t>
  </si>
  <si>
    <t>CCH84RK</t>
  </si>
  <si>
    <t>07.11.1997</t>
  </si>
  <si>
    <t>4.</t>
  </si>
  <si>
    <t>Jelcz</t>
  </si>
  <si>
    <t>010P422</t>
  </si>
  <si>
    <t>SUJP422CCS0000085</t>
  </si>
  <si>
    <t>CCHS998</t>
  </si>
  <si>
    <t>01.09.1995</t>
  </si>
  <si>
    <t>Nie</t>
  </si>
  <si>
    <t>5.</t>
  </si>
  <si>
    <t>IVECO</t>
  </si>
  <si>
    <t>DAILY/29L</t>
  </si>
  <si>
    <t>ZCFC2981005692647</t>
  </si>
  <si>
    <t>CCH 7V91</t>
  </si>
  <si>
    <t>26.05.2017</t>
  </si>
  <si>
    <t>6.</t>
  </si>
  <si>
    <t>Renault</t>
  </si>
  <si>
    <t>Traffic</t>
  </si>
  <si>
    <t>VFFLAMA67Y177142</t>
  </si>
  <si>
    <t>CCH26YX</t>
  </si>
  <si>
    <t>ciężarowy</t>
  </si>
  <si>
    <t>7.</t>
  </si>
  <si>
    <t>RYDWAN</t>
  </si>
  <si>
    <t>R-EU-L1</t>
  </si>
  <si>
    <t>SYBL10000D0002364</t>
  </si>
  <si>
    <t>CCH05YP</t>
  </si>
  <si>
    <t>przyczepka lekka</t>
  </si>
  <si>
    <t>27.05.2014</t>
  </si>
  <si>
    <t>8.</t>
  </si>
  <si>
    <t>TRAMP</t>
  </si>
  <si>
    <t>TRAL 750</t>
  </si>
  <si>
    <t>SUB07JS00EK006095</t>
  </si>
  <si>
    <t>CCH90YP</t>
  </si>
  <si>
    <t>03.11.2014</t>
  </si>
  <si>
    <t>9.</t>
  </si>
  <si>
    <t xml:space="preserve">NEPTUN  </t>
  </si>
  <si>
    <t>REMORQUE</t>
  </si>
  <si>
    <t>SXE1P236NFS001451</t>
  </si>
  <si>
    <t>CCH 3P47</t>
  </si>
  <si>
    <t>10.</t>
  </si>
  <si>
    <t xml:space="preserve">IVECO EUROCARGO </t>
  </si>
  <si>
    <t>130E23</t>
  </si>
  <si>
    <t>ZCFA1GG0002076524</t>
  </si>
  <si>
    <t>CCH 4S75</t>
  </si>
  <si>
    <t>pożarniczy</t>
  </si>
  <si>
    <t>05.01.1995</t>
  </si>
  <si>
    <t>11.</t>
  </si>
  <si>
    <t>RENAULT MIDLINER</t>
  </si>
  <si>
    <t>S 150</t>
  </si>
  <si>
    <t>VF640ACF300001278</t>
  </si>
  <si>
    <t>CCH 4H57</t>
  </si>
  <si>
    <t>12.02.2016</t>
  </si>
  <si>
    <t>12.</t>
  </si>
  <si>
    <t>Magirus</t>
  </si>
  <si>
    <t>170D11FA</t>
  </si>
  <si>
    <t>CCH S308</t>
  </si>
  <si>
    <t>05.07.2003</t>
  </si>
  <si>
    <t>13.</t>
  </si>
  <si>
    <t>THULE/T1</t>
  </si>
  <si>
    <t>P 102</t>
  </si>
  <si>
    <t>UH2000C15BP344248</t>
  </si>
  <si>
    <t>CCH28RP</t>
  </si>
  <si>
    <t>Dane pojazdów/ pojazdów wolnobieżnych</t>
  </si>
  <si>
    <r>
      <t>Zielona Karta***</t>
    </r>
    <r>
      <rPr>
        <sz val="10"/>
        <rFont val="Arial"/>
        <family val="0"/>
      </rPr>
      <t xml:space="preserve"> (kraj)</t>
    </r>
  </si>
  <si>
    <t>WYKAZ LOKALIZACJI, W KTÓRYCH PROWADZONA JEST DZIAŁALNOŚĆ ORAZ LOKALIZACJI, GDZIE ZNAJDUJE SIĘ MIENIE NALEŻĄCE DO JEDNOSTEK GMINY CHEŁMNO</t>
  </si>
  <si>
    <r>
      <t xml:space="preserve">Wartość pojazdu               </t>
    </r>
    <r>
      <rPr>
        <sz val="10"/>
        <rFont val="Arial"/>
        <family val="0"/>
      </rPr>
      <t xml:space="preserve"> (z VAT )</t>
    </r>
  </si>
  <si>
    <t>24.04.2020</t>
  </si>
  <si>
    <t>23.04.2021</t>
  </si>
  <si>
    <t>03.09.2019</t>
  </si>
  <si>
    <t>02.09.2020</t>
  </si>
  <si>
    <t>24.05.2020</t>
  </si>
  <si>
    <t>23.05.2021</t>
  </si>
  <si>
    <t>01.01.2020</t>
  </si>
  <si>
    <t>31.12.2020</t>
  </si>
  <si>
    <t>specjalny pożarniczy</t>
  </si>
  <si>
    <t>19.06.2020</t>
  </si>
  <si>
    <t>18.06.2021</t>
  </si>
  <si>
    <t>07.04.2020</t>
  </si>
  <si>
    <t>06.04.2021</t>
  </si>
  <si>
    <t>27.05.2020</t>
  </si>
  <si>
    <t>26.05.2021</t>
  </si>
  <si>
    <t>03.11.2019</t>
  </si>
  <si>
    <t>02.11.2020</t>
  </si>
  <si>
    <t>04.08.2020</t>
  </si>
  <si>
    <t>03.08.2021</t>
  </si>
  <si>
    <t>15.01.2020</t>
  </si>
  <si>
    <t>14.01.2021</t>
  </si>
  <si>
    <t>03.03.2020</t>
  </si>
  <si>
    <t>02.03.2021</t>
  </si>
  <si>
    <t>13.02.2020</t>
  </si>
  <si>
    <t>12.02.2021</t>
  </si>
  <si>
    <t>04.10.2019</t>
  </si>
  <si>
    <t>03.10.2020</t>
  </si>
  <si>
    <t>Ubezpieczony</t>
  </si>
  <si>
    <t>Urząd Gminy</t>
  </si>
  <si>
    <t>Gmina Chełmno</t>
  </si>
  <si>
    <t>OSP w Podwiesku</t>
  </si>
  <si>
    <t>CCH S074</t>
  </si>
  <si>
    <t>Tabela nr 7</t>
  </si>
  <si>
    <t>Dolne Wymiary 26</t>
  </si>
  <si>
    <t>przebudowa w 2013 r.</t>
  </si>
  <si>
    <t>417.618</t>
  </si>
  <si>
    <t>wpisany do ewidencji zabytków</t>
  </si>
  <si>
    <t>dobra</t>
  </si>
  <si>
    <t>średni</t>
  </si>
  <si>
    <t>średnia</t>
  </si>
  <si>
    <t>000531447</t>
  </si>
  <si>
    <t>imprezy szkolne</t>
  </si>
  <si>
    <t>14.</t>
  </si>
  <si>
    <t xml:space="preserve">Dacia </t>
  </si>
  <si>
    <t>Duster</t>
  </si>
  <si>
    <t>VF1HJD20863122566</t>
  </si>
  <si>
    <t>CCH47J3</t>
  </si>
  <si>
    <t>osobowy</t>
  </si>
  <si>
    <t>10.06.2019</t>
  </si>
  <si>
    <t>10.06.2020</t>
  </si>
  <si>
    <t>09.10.2021</t>
  </si>
  <si>
    <t>w tym 2 łodzie ORKA z silnikiem zaburtowym OSP Podwiesk (wartość 24.270,68 zł) oraz OSP Bieńkówka (wartość 9.700,00 zł) oraz namioty</t>
  </si>
  <si>
    <t>Świetlico - remiza wraz z pompą ciepła i instalacją fotowoltaiczną</t>
  </si>
  <si>
    <t>Budynek świetlicowy wraz z pompą ciepła i instalacją fotowoltaiczną</t>
  </si>
  <si>
    <t xml:space="preserve">Budynek -świetlica 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</si>
</sst>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[$-415]dddd\,\ d\ mmmm\ yyyy"/>
    <numFmt numFmtId="182" formatCode="#,##0.00\ [$PLZ];[Red]\-#,##0.00\ [$PLZ]"/>
    <numFmt numFmtId="183" formatCode="_-* #,##0.00\ _z_ł_-;\-* #,##0.00\ _z_ł_-;_-* \-??\ _z_ł_-;_-@_-"/>
    <numFmt numFmtId="184" formatCode="#,##0.00_ ;[Red]\-#,##0.00\ "/>
  </numFmts>
  <fonts count="6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Times New Roman"/>
      <family val="1"/>
    </font>
    <font>
      <sz val="10"/>
      <name val="Arial CE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indexed="63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5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179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23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center" wrapText="1"/>
    </xf>
    <xf numFmtId="0" fontId="15" fillId="0" borderId="1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168" fontId="0" fillId="0" borderId="0" xfId="0" applyNumberFormat="1" applyFont="1" applyFill="1" applyAlignment="1">
      <alignment horizontal="center" vertical="center"/>
    </xf>
    <xf numFmtId="168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 horizontal="right"/>
    </xf>
    <xf numFmtId="168" fontId="17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168" fontId="17" fillId="0" borderId="10" xfId="0" applyNumberFormat="1" applyFont="1" applyFill="1" applyBorder="1" applyAlignment="1">
      <alignment vertical="center" wrapText="1"/>
    </xf>
    <xf numFmtId="168" fontId="17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168" fontId="1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8" fontId="18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 wrapText="1"/>
    </xf>
    <xf numFmtId="168" fontId="0" fillId="0" borderId="10" xfId="0" applyNumberFormat="1" applyFont="1" applyFill="1" applyBorder="1" applyAlignment="1">
      <alignment vertical="center" wrapText="1"/>
    </xf>
    <xf numFmtId="168" fontId="1" fillId="0" borderId="0" xfId="0" applyNumberFormat="1" applyFont="1" applyAlignment="1">
      <alignment horizontal="right"/>
    </xf>
    <xf numFmtId="168" fontId="19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/>
    </xf>
    <xf numFmtId="168" fontId="0" fillId="0" borderId="0" xfId="0" applyNumberFormat="1" applyFont="1" applyAlignment="1">
      <alignment horizontal="right" wrapText="1"/>
    </xf>
    <xf numFmtId="168" fontId="1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 wrapText="1"/>
    </xf>
    <xf numFmtId="168" fontId="0" fillId="0" borderId="0" xfId="0" applyNumberFormat="1" applyAlignment="1">
      <alignment/>
    </xf>
    <xf numFmtId="168" fontId="7" fillId="0" borderId="0" xfId="0" applyNumberFormat="1" applyFont="1" applyAlignment="1">
      <alignment horizontal="right"/>
    </xf>
    <xf numFmtId="168" fontId="1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Alignment="1">
      <alignment horizontal="right" vertical="center"/>
    </xf>
    <xf numFmtId="168" fontId="0" fillId="0" borderId="10" xfId="0" applyNumberFormat="1" applyFill="1" applyBorder="1" applyAlignment="1">
      <alignment vertical="center"/>
    </xf>
    <xf numFmtId="168" fontId="1" fillId="0" borderId="10" xfId="0" applyNumberFormat="1" applyFont="1" applyFill="1" applyBorder="1" applyAlignment="1">
      <alignment vertical="center"/>
    </xf>
    <xf numFmtId="168" fontId="0" fillId="0" borderId="0" xfId="0" applyNumberFormat="1" applyFill="1" applyAlignment="1">
      <alignment/>
    </xf>
    <xf numFmtId="168" fontId="0" fillId="0" borderId="13" xfId="0" applyNumberFormat="1" applyFill="1" applyBorder="1" applyAlignment="1">
      <alignment vertical="center"/>
    </xf>
    <xf numFmtId="168" fontId="0" fillId="0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22" fillId="0" borderId="10" xfId="0" applyFont="1" applyFill="1" applyBorder="1" applyAlignment="1">
      <alignment horizontal="center" vertical="center" wrapText="1"/>
    </xf>
    <xf numFmtId="168" fontId="1" fillId="0" borderId="0" xfId="0" applyNumberFormat="1" applyFont="1" applyAlignment="1">
      <alignment horizontal="center" wrapText="1"/>
    </xf>
    <xf numFmtId="168" fontId="1" fillId="0" borderId="1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vertical="center" wrapText="1"/>
    </xf>
    <xf numFmtId="168" fontId="1" fillId="33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11" fillId="0" borderId="0" xfId="0" applyFont="1" applyFill="1" applyAlignment="1">
      <alignment horizontal="right"/>
    </xf>
    <xf numFmtId="0" fontId="22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168" fontId="0" fillId="0" borderId="0" xfId="0" applyNumberFormat="1" applyFont="1" applyAlignment="1">
      <alignment horizontal="left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 wrapText="1"/>
    </xf>
    <xf numFmtId="0" fontId="0" fillId="35" borderId="10" xfId="58" applyFont="1" applyFill="1" applyBorder="1" applyAlignment="1">
      <alignment horizontal="left" vertical="center" wrapText="1"/>
      <protection/>
    </xf>
    <xf numFmtId="0" fontId="0" fillId="35" borderId="10" xfId="58" applyFont="1" applyFill="1" applyBorder="1" applyAlignment="1">
      <alignment horizontal="center" vertical="center" wrapText="1"/>
      <protection/>
    </xf>
    <xf numFmtId="168" fontId="0" fillId="35" borderId="10" xfId="46" applyNumberFormat="1" applyFont="1" applyFill="1" applyBorder="1" applyAlignment="1">
      <alignment horizontal="right" vertical="center" wrapText="1"/>
    </xf>
    <xf numFmtId="0" fontId="0" fillId="0" borderId="10" xfId="58" applyFont="1" applyFill="1" applyBorder="1" applyAlignment="1">
      <alignment horizontal="left" vertical="center" wrapText="1"/>
      <protection/>
    </xf>
    <xf numFmtId="0" fontId="0" fillId="0" borderId="10" xfId="58" applyFont="1" applyFill="1" applyBorder="1" applyAlignment="1">
      <alignment horizontal="center" vertical="center" wrapText="1"/>
      <protection/>
    </xf>
    <xf numFmtId="168" fontId="0" fillId="0" borderId="10" xfId="46" applyNumberFormat="1" applyFont="1" applyFill="1" applyBorder="1" applyAlignment="1">
      <alignment horizontal="right" vertical="center" wrapText="1"/>
    </xf>
    <xf numFmtId="168" fontId="0" fillId="0" borderId="10" xfId="45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vertical="center" wrapText="1"/>
    </xf>
    <xf numFmtId="168" fontId="0" fillId="0" borderId="14" xfId="0" applyNumberFormat="1" applyFont="1" applyFill="1" applyBorder="1" applyAlignment="1">
      <alignment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49" fontId="20" fillId="0" borderId="0" xfId="0" applyNumberFormat="1" applyFont="1" applyFill="1" applyAlignment="1" quotePrefix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 quotePrefix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4" fontId="17" fillId="0" borderId="14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0" xfId="58" applyFont="1" applyFill="1" applyBorder="1" applyAlignment="1">
      <alignment vertical="center" wrapText="1"/>
      <protection/>
    </xf>
    <xf numFmtId="44" fontId="0" fillId="0" borderId="10" xfId="71" applyFont="1" applyFill="1" applyBorder="1" applyAlignment="1">
      <alignment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/>
    </xf>
    <xf numFmtId="0" fontId="20" fillId="0" borderId="15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4" fontId="17" fillId="0" borderId="14" xfId="0" applyNumberFormat="1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168" fontId="0" fillId="0" borderId="21" xfId="0" applyNumberFormat="1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168" fontId="0" fillId="0" borderId="22" xfId="0" applyNumberFormat="1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3" xfId="0" applyFont="1" applyBorder="1" applyAlignment="1">
      <alignment horizontal="center" vertical="center" wrapText="1"/>
    </xf>
    <xf numFmtId="168" fontId="0" fillId="0" borderId="23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68" fontId="0" fillId="0" borderId="10" xfId="0" applyNumberFormat="1" applyFont="1" applyBorder="1" applyAlignment="1">
      <alignment vertical="center" wrapText="1"/>
    </xf>
    <xf numFmtId="0" fontId="0" fillId="34" borderId="13" xfId="0" applyFill="1" applyBorder="1" applyAlignment="1">
      <alignment/>
    </xf>
    <xf numFmtId="0" fontId="20" fillId="0" borderId="15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vertical="center"/>
    </xf>
    <xf numFmtId="0" fontId="1" fillId="36" borderId="10" xfId="0" applyFont="1" applyFill="1" applyBorder="1" applyAlignment="1">
      <alignment vertical="center" wrapText="1"/>
    </xf>
    <xf numFmtId="168" fontId="1" fillId="36" borderId="10" xfId="0" applyNumberFormat="1" applyFont="1" applyFill="1" applyBorder="1" applyAlignment="1">
      <alignment horizontal="center" vertical="center"/>
    </xf>
    <xf numFmtId="168" fontId="1" fillId="36" borderId="10" xfId="0" applyNumberFormat="1" applyFont="1" applyFill="1" applyBorder="1" applyAlignment="1">
      <alignment vertical="center" wrapText="1"/>
    </xf>
    <xf numFmtId="168" fontId="1" fillId="36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168" fontId="20" fillId="0" borderId="16" xfId="42" applyNumberFormat="1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58" applyFont="1" applyFill="1" applyBorder="1" applyAlignment="1">
      <alignment horizontal="right" vertical="center" wrapText="1"/>
      <protection/>
    </xf>
    <xf numFmtId="0" fontId="0" fillId="0" borderId="10" xfId="58" applyFont="1" applyFill="1" applyBorder="1" applyAlignment="1">
      <alignment horizontal="left"/>
      <protection/>
    </xf>
    <xf numFmtId="0" fontId="0" fillId="0" borderId="10" xfId="58" applyFont="1" applyFill="1" applyBorder="1" applyAlignment="1">
      <alignment horizontal="center"/>
      <protection/>
    </xf>
    <xf numFmtId="0" fontId="0" fillId="35" borderId="0" xfId="0" applyFont="1" applyFill="1" applyAlignment="1">
      <alignment/>
    </xf>
    <xf numFmtId="0" fontId="65" fillId="35" borderId="0" xfId="0" applyFont="1" applyFill="1" applyAlignment="1">
      <alignment/>
    </xf>
    <xf numFmtId="168" fontId="65" fillId="35" borderId="0" xfId="0" applyNumberFormat="1" applyFont="1" applyFill="1" applyAlignment="1">
      <alignment/>
    </xf>
    <xf numFmtId="49" fontId="20" fillId="0" borderId="10" xfId="0" applyNumberFormat="1" applyFont="1" applyFill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168" fontId="20" fillId="0" borderId="10" xfId="0" applyNumberFormat="1" applyFont="1" applyBorder="1" applyAlignment="1">
      <alignment horizontal="center" vertical="center"/>
    </xf>
    <xf numFmtId="168" fontId="2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 quotePrefix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10" xfId="58" applyFont="1" applyFill="1" applyBorder="1" applyAlignment="1">
      <alignment/>
      <protection/>
    </xf>
    <xf numFmtId="0" fontId="20" fillId="0" borderId="10" xfId="58" applyFont="1" applyFill="1" applyBorder="1">
      <alignment/>
      <protection/>
    </xf>
    <xf numFmtId="0" fontId="20" fillId="0" borderId="10" xfId="58" applyFont="1" applyFill="1" applyBorder="1" applyAlignment="1">
      <alignment wrapText="1"/>
      <protection/>
    </xf>
    <xf numFmtId="0" fontId="20" fillId="0" borderId="10" xfId="58" applyFont="1" applyFill="1" applyBorder="1" applyAlignment="1">
      <alignment/>
      <protection/>
    </xf>
    <xf numFmtId="184" fontId="28" fillId="0" borderId="10" xfId="58" applyNumberFormat="1" applyFont="1" applyFill="1" applyBorder="1" applyAlignment="1">
      <alignment vertical="center"/>
      <protection/>
    </xf>
    <xf numFmtId="0" fontId="27" fillId="0" borderId="16" xfId="58" applyFont="1" applyFill="1" applyBorder="1" applyAlignment="1">
      <alignment horizontal="center" vertical="center" wrapText="1"/>
      <protection/>
    </xf>
    <xf numFmtId="0" fontId="0" fillId="35" borderId="15" xfId="58" applyFont="1" applyFill="1" applyBorder="1" applyAlignment="1">
      <alignment vertical="center" wrapText="1"/>
      <protection/>
    </xf>
    <xf numFmtId="0" fontId="20" fillId="35" borderId="15" xfId="58" applyFont="1" applyFill="1" applyBorder="1" applyAlignment="1">
      <alignment vertical="center" wrapText="1"/>
      <protection/>
    </xf>
    <xf numFmtId="0" fontId="20" fillId="35" borderId="16" xfId="58" applyFont="1" applyFill="1" applyBorder="1" applyAlignment="1">
      <alignment vertical="center" wrapText="1"/>
      <protection/>
    </xf>
    <xf numFmtId="0" fontId="20" fillId="35" borderId="16" xfId="58" applyFont="1" applyFill="1" applyBorder="1" applyAlignment="1">
      <alignment vertical="center"/>
      <protection/>
    </xf>
    <xf numFmtId="0" fontId="0" fillId="35" borderId="25" xfId="58" applyFont="1" applyFill="1" applyBorder="1" applyAlignment="1">
      <alignment vertical="center" wrapText="1"/>
      <protection/>
    </xf>
    <xf numFmtId="0" fontId="20" fillId="35" borderId="26" xfId="58" applyFont="1" applyFill="1" applyBorder="1" applyAlignment="1">
      <alignment vertical="center"/>
      <protection/>
    </xf>
    <xf numFmtId="0" fontId="0" fillId="35" borderId="10" xfId="58" applyFont="1" applyFill="1" applyBorder="1" applyAlignment="1">
      <alignment vertical="center" wrapText="1"/>
      <protection/>
    </xf>
    <xf numFmtId="0" fontId="20" fillId="35" borderId="10" xfId="58" applyFont="1" applyFill="1" applyBorder="1" applyAlignment="1">
      <alignment vertical="center" wrapText="1"/>
      <protection/>
    </xf>
    <xf numFmtId="4" fontId="1" fillId="0" borderId="14" xfId="58" applyNumberFormat="1" applyFont="1" applyFill="1" applyBorder="1" applyAlignment="1">
      <alignment vertical="center"/>
      <protection/>
    </xf>
    <xf numFmtId="0" fontId="20" fillId="35" borderId="15" xfId="58" applyFont="1" applyFill="1" applyBorder="1" applyAlignment="1">
      <alignment horizontal="center" vertical="center" wrapText="1"/>
      <protection/>
    </xf>
    <xf numFmtId="0" fontId="20" fillId="35" borderId="16" xfId="58" applyFont="1" applyFill="1" applyBorder="1" applyAlignment="1">
      <alignment horizontal="center" vertical="center" wrapText="1"/>
      <protection/>
    </xf>
    <xf numFmtId="0" fontId="20" fillId="35" borderId="16" xfId="58" applyFont="1" applyFill="1" applyBorder="1" applyAlignment="1">
      <alignment horizontal="center" vertical="center"/>
      <protection/>
    </xf>
    <xf numFmtId="0" fontId="20" fillId="35" borderId="26" xfId="58" applyFont="1" applyFill="1" applyBorder="1" applyAlignment="1">
      <alignment horizontal="center" vertical="center"/>
      <protection/>
    </xf>
    <xf numFmtId="0" fontId="20" fillId="35" borderId="10" xfId="58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168" fontId="0" fillId="0" borderId="0" xfId="0" applyNumberFormat="1" applyFont="1" applyAlignment="1">
      <alignment horizontal="center" vertical="center"/>
    </xf>
    <xf numFmtId="0" fontId="20" fillId="35" borderId="10" xfId="58" applyFont="1" applyFill="1" applyBorder="1" applyAlignment="1">
      <alignment horizontal="center" vertical="center"/>
      <protection/>
    </xf>
    <xf numFmtId="168" fontId="18" fillId="0" borderId="10" xfId="0" applyNumberFormat="1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20" fillId="35" borderId="17" xfId="58" applyFont="1" applyFill="1" applyBorder="1" applyAlignment="1">
      <alignment horizontal="center" vertical="center"/>
      <protection/>
    </xf>
    <xf numFmtId="0" fontId="20" fillId="35" borderId="27" xfId="58" applyFont="1" applyFill="1" applyBorder="1" applyAlignment="1">
      <alignment horizontal="center" vertical="center"/>
      <protection/>
    </xf>
    <xf numFmtId="0" fontId="11" fillId="0" borderId="14" xfId="58" applyFont="1" applyFill="1" applyBorder="1" applyAlignment="1">
      <alignment horizontal="center" vertical="center"/>
      <protection/>
    </xf>
    <xf numFmtId="4" fontId="1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7" fillId="0" borderId="28" xfId="58" applyFont="1" applyFill="1" applyBorder="1" applyAlignment="1">
      <alignment horizontal="center" vertical="center" wrapText="1"/>
      <protection/>
    </xf>
    <xf numFmtId="4" fontId="27" fillId="0" borderId="15" xfId="58" applyNumberFormat="1" applyFont="1" applyFill="1" applyBorder="1" applyAlignment="1">
      <alignment horizontal="center" vertical="center" wrapText="1"/>
      <protection/>
    </xf>
    <xf numFmtId="0" fontId="20" fillId="0" borderId="16" xfId="58" applyFont="1" applyFill="1" applyBorder="1" applyAlignment="1">
      <alignment horizontal="center" vertical="center"/>
      <protection/>
    </xf>
    <xf numFmtId="0" fontId="20" fillId="0" borderId="15" xfId="58" applyFont="1" applyFill="1" applyBorder="1" applyAlignment="1">
      <alignment horizontal="center" vertical="center"/>
      <protection/>
    </xf>
    <xf numFmtId="0" fontId="20" fillId="0" borderId="15" xfId="58" applyFont="1" applyFill="1" applyBorder="1" applyAlignment="1">
      <alignment horizontal="center" vertical="center" wrapText="1"/>
      <protection/>
    </xf>
    <xf numFmtId="0" fontId="20" fillId="0" borderId="16" xfId="58" applyFont="1" applyFill="1" applyBorder="1" applyAlignment="1">
      <alignment horizontal="center" vertical="center" wrapText="1"/>
      <protection/>
    </xf>
    <xf numFmtId="0" fontId="20" fillId="0" borderId="26" xfId="58" applyFont="1" applyFill="1" applyBorder="1" applyAlignment="1">
      <alignment horizontal="center" vertical="center"/>
      <protection/>
    </xf>
    <xf numFmtId="0" fontId="20" fillId="0" borderId="10" xfId="58" applyFont="1" applyFill="1" applyBorder="1" applyAlignment="1">
      <alignment horizontal="center" vertical="center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/>
    </xf>
    <xf numFmtId="0" fontId="20" fillId="0" borderId="26" xfId="58" applyFont="1" applyFill="1" applyBorder="1" applyAlignment="1">
      <alignment horizontal="center" vertical="center" wrapText="1"/>
      <protection/>
    </xf>
    <xf numFmtId="0" fontId="20" fillId="0" borderId="13" xfId="58" applyFont="1" applyFill="1" applyBorder="1" applyAlignment="1">
      <alignment horizontal="center" vertical="center" wrapText="1"/>
      <protection/>
    </xf>
    <xf numFmtId="4" fontId="1" fillId="0" borderId="14" xfId="58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83" fontId="20" fillId="0" borderId="15" xfId="44" applyFont="1" applyFill="1" applyBorder="1" applyAlignment="1">
      <alignment horizontal="center" vertical="center"/>
    </xf>
    <xf numFmtId="183" fontId="20" fillId="0" borderId="16" xfId="44" applyFont="1" applyFill="1" applyBorder="1" applyAlignment="1">
      <alignment horizontal="center" vertical="center"/>
    </xf>
    <xf numFmtId="183" fontId="20" fillId="0" borderId="26" xfId="44" applyFont="1" applyFill="1" applyBorder="1" applyAlignment="1">
      <alignment horizontal="center" vertical="center"/>
    </xf>
    <xf numFmtId="183" fontId="20" fillId="0" borderId="10" xfId="44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5" borderId="10" xfId="58" applyFont="1" applyFill="1" applyBorder="1" applyAlignment="1">
      <alignment vertical="center" wrapText="1"/>
      <protection/>
    </xf>
    <xf numFmtId="4" fontId="10" fillId="0" borderId="10" xfId="0" applyNumberFormat="1" applyFont="1" applyBorder="1" applyAlignment="1">
      <alignment vertical="center"/>
    </xf>
    <xf numFmtId="0" fontId="27" fillId="0" borderId="14" xfId="58" applyFont="1" applyFill="1" applyBorder="1" applyAlignment="1">
      <alignment horizontal="center" vertical="center" wrapText="1"/>
      <protection/>
    </xf>
    <xf numFmtId="0" fontId="20" fillId="0" borderId="16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168" fontId="20" fillId="0" borderId="10" xfId="45" applyNumberFormat="1" applyFont="1" applyFill="1" applyBorder="1" applyAlignment="1" applyProtection="1">
      <alignment vertical="center" wrapText="1"/>
      <protection/>
    </xf>
    <xf numFmtId="168" fontId="20" fillId="0" borderId="16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left" vertical="center" wrapText="1"/>
    </xf>
    <xf numFmtId="49" fontId="20" fillId="0" borderId="16" xfId="0" applyNumberFormat="1" applyFont="1" applyFill="1" applyBorder="1" applyAlignment="1">
      <alignment horizontal="center" vertical="center"/>
    </xf>
    <xf numFmtId="168" fontId="20" fillId="0" borderId="15" xfId="45" applyNumberFormat="1" applyFont="1" applyFill="1" applyBorder="1" applyAlignment="1" applyProtection="1">
      <alignment vertical="center" wrapText="1"/>
      <protection/>
    </xf>
    <xf numFmtId="0" fontId="20" fillId="0" borderId="16" xfId="0" applyFont="1" applyFill="1" applyBorder="1" applyAlignment="1">
      <alignment vertical="center" wrapText="1"/>
    </xf>
    <xf numFmtId="168" fontId="20" fillId="0" borderId="16" xfId="45" applyNumberFormat="1" applyFont="1" applyFill="1" applyBorder="1" applyAlignment="1" applyProtection="1">
      <alignment vertical="center" wrapText="1"/>
      <protection/>
    </xf>
    <xf numFmtId="0" fontId="20" fillId="0" borderId="16" xfId="0" applyFont="1" applyBorder="1" applyAlignment="1">
      <alignment horizontal="left" vertical="center"/>
    </xf>
    <xf numFmtId="0" fontId="20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 wrapText="1"/>
    </xf>
    <xf numFmtId="49" fontId="20" fillId="0" borderId="16" xfId="0" applyNumberFormat="1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168" fontId="1" fillId="33" borderId="29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 wrapText="1"/>
    </xf>
    <xf numFmtId="0" fontId="20" fillId="0" borderId="27" xfId="58" applyFont="1" applyFill="1" applyBorder="1" applyAlignment="1">
      <alignment horizontal="center" vertical="center" wrapText="1"/>
      <protection/>
    </xf>
    <xf numFmtId="168" fontId="0" fillId="0" borderId="10" xfId="0" applyNumberFormat="1" applyFont="1" applyFill="1" applyBorder="1" applyAlignment="1" quotePrefix="1">
      <alignment horizontal="right" vertical="center"/>
    </xf>
    <xf numFmtId="0" fontId="0" fillId="0" borderId="10" xfId="0" applyBorder="1" applyAlignment="1">
      <alignment horizontal="center" vertical="center"/>
    </xf>
    <xf numFmtId="0" fontId="20" fillId="0" borderId="16" xfId="58" applyFont="1" applyFill="1" applyBorder="1" applyAlignment="1">
      <alignment vertical="center" wrapText="1"/>
      <protection/>
    </xf>
    <xf numFmtId="0" fontId="20" fillId="0" borderId="17" xfId="58" applyFont="1" applyFill="1" applyBorder="1" applyAlignment="1">
      <alignment horizontal="center" vertical="center" wrapText="1"/>
      <protection/>
    </xf>
    <xf numFmtId="168" fontId="0" fillId="0" borderId="16" xfId="0" applyNumberFormat="1" applyFont="1" applyFill="1" applyBorder="1" applyAlignment="1">
      <alignment horizontal="right" vertical="center" wrapText="1"/>
    </xf>
    <xf numFmtId="0" fontId="10" fillId="0" borderId="16" xfId="0" applyFont="1" applyFill="1" applyBorder="1" applyAlignment="1">
      <alignment vertical="center" wrapText="1"/>
    </xf>
    <xf numFmtId="168" fontId="0" fillId="0" borderId="16" xfId="45" applyNumberFormat="1" applyFont="1" applyFill="1" applyBorder="1" applyAlignment="1" applyProtection="1">
      <alignment horizontal="right" vertical="center" wrapText="1"/>
      <protection/>
    </xf>
    <xf numFmtId="0" fontId="1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vertical="center" wrapText="1"/>
    </xf>
    <xf numFmtId="168" fontId="0" fillId="0" borderId="16" xfId="45" applyNumberFormat="1" applyFont="1" applyFill="1" applyBorder="1" applyAlignment="1" applyProtection="1">
      <alignment vertical="center" wrapText="1"/>
      <protection/>
    </xf>
    <xf numFmtId="0" fontId="0" fillId="0" borderId="26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168" fontId="0" fillId="0" borderId="15" xfId="45" applyNumberFormat="1" applyFont="1" applyFill="1" applyBorder="1" applyAlignment="1" applyProtection="1">
      <alignment vertical="center" wrapText="1"/>
      <protection/>
    </xf>
    <xf numFmtId="0" fontId="0" fillId="0" borderId="15" xfId="58" applyFont="1" applyFill="1" applyBorder="1" applyAlignment="1">
      <alignment horizontal="center" vertical="center" wrapText="1"/>
      <protection/>
    </xf>
    <xf numFmtId="0" fontId="0" fillId="0" borderId="19" xfId="58" applyFont="1" applyFill="1" applyBorder="1" applyAlignment="1">
      <alignment vertical="center" wrapText="1"/>
      <protection/>
    </xf>
    <xf numFmtId="7" fontId="0" fillId="0" borderId="16" xfId="44" applyNumberFormat="1" applyFont="1" applyFill="1" applyBorder="1" applyAlignment="1" applyProtection="1">
      <alignment vertical="center" wrapText="1"/>
      <protection/>
    </xf>
    <xf numFmtId="0" fontId="0" fillId="0" borderId="16" xfId="58" applyFont="1" applyFill="1" applyBorder="1" applyAlignment="1">
      <alignment vertical="center" wrapText="1"/>
      <protection/>
    </xf>
    <xf numFmtId="0" fontId="0" fillId="0" borderId="16" xfId="58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4" fontId="0" fillId="0" borderId="10" xfId="0" applyNumberFormat="1" applyFont="1" applyFill="1" applyBorder="1" applyAlignment="1">
      <alignment/>
    </xf>
    <xf numFmtId="0" fontId="0" fillId="0" borderId="26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left" vertical="center"/>
    </xf>
    <xf numFmtId="0" fontId="1" fillId="37" borderId="31" xfId="0" applyFont="1" applyFill="1" applyBorder="1" applyAlignment="1">
      <alignment horizontal="left" vertical="center"/>
    </xf>
    <xf numFmtId="0" fontId="1" fillId="37" borderId="10" xfId="0" applyFont="1" applyFill="1" applyBorder="1" applyAlignment="1">
      <alignment horizontal="center" vertical="center"/>
    </xf>
    <xf numFmtId="168" fontId="1" fillId="37" borderId="10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183" fontId="0" fillId="0" borderId="10" xfId="44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83" fontId="0" fillId="0" borderId="10" xfId="44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0" fillId="0" borderId="16" xfId="0" applyFont="1" applyBorder="1" applyAlignment="1">
      <alignment horizontal="center" vertical="center" wrapText="1"/>
    </xf>
    <xf numFmtId="183" fontId="0" fillId="35" borderId="10" xfId="44" applyFont="1" applyFill="1" applyBorder="1" applyAlignment="1" applyProtection="1">
      <alignment horizontal="center" vertical="center" wrapText="1"/>
      <protection/>
    </xf>
    <xf numFmtId="0" fontId="20" fillId="35" borderId="10" xfId="0" applyFont="1" applyFill="1" applyBorder="1" applyAlignment="1">
      <alignment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183" fontId="0" fillId="35" borderId="10" xfId="44" applyFont="1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32" xfId="0" applyFill="1" applyBorder="1" applyAlignment="1">
      <alignment horizontal="center" vertical="center"/>
    </xf>
    <xf numFmtId="0" fontId="27" fillId="0" borderId="30" xfId="58" applyFont="1" applyFill="1" applyBorder="1" applyAlignment="1">
      <alignment horizontal="center" vertical="center" wrapText="1"/>
      <protection/>
    </xf>
    <xf numFmtId="0" fontId="27" fillId="0" borderId="33" xfId="58" applyFont="1" applyFill="1" applyBorder="1" applyAlignment="1">
      <alignment horizontal="center" vertical="center" wrapText="1"/>
      <protection/>
    </xf>
    <xf numFmtId="168" fontId="1" fillId="0" borderId="10" xfId="0" applyNumberFormat="1" applyFont="1" applyFill="1" applyBorder="1" applyAlignment="1">
      <alignment horizontal="right" vertical="center"/>
    </xf>
    <xf numFmtId="168" fontId="10" fillId="0" borderId="15" xfId="42" applyNumberFormat="1" applyFont="1" applyFill="1" applyBorder="1" applyAlignment="1" applyProtection="1">
      <alignment horizontal="right" vertical="center"/>
      <protection/>
    </xf>
    <xf numFmtId="168" fontId="10" fillId="0" borderId="16" xfId="42" applyNumberFormat="1" applyFont="1" applyFill="1" applyBorder="1" applyAlignment="1" applyProtection="1">
      <alignment horizontal="right" vertical="center"/>
      <protection/>
    </xf>
    <xf numFmtId="168" fontId="10" fillId="0" borderId="14" xfId="0" applyNumberFormat="1" applyFont="1" applyFill="1" applyBorder="1" applyAlignment="1">
      <alignment horizontal="right" vertical="center"/>
    </xf>
    <xf numFmtId="168" fontId="10" fillId="0" borderId="10" xfId="0" applyNumberFormat="1" applyFont="1" applyFill="1" applyBorder="1" applyAlignment="1">
      <alignment horizontal="right" vertical="center"/>
    </xf>
    <xf numFmtId="168" fontId="0" fillId="0" borderId="16" xfId="0" applyNumberFormat="1" applyFont="1" applyFill="1" applyBorder="1" applyAlignment="1">
      <alignment vertical="center" wrapText="1"/>
    </xf>
    <xf numFmtId="168" fontId="0" fillId="0" borderId="26" xfId="0" applyNumberFormat="1" applyFont="1" applyFill="1" applyBorder="1" applyAlignment="1">
      <alignment vertical="center" wrapText="1"/>
    </xf>
    <xf numFmtId="44" fontId="0" fillId="0" borderId="10" xfId="0" applyNumberFormat="1" applyFont="1" applyFill="1" applyBorder="1" applyAlignment="1">
      <alignment vertical="center" wrapText="1"/>
    </xf>
    <xf numFmtId="0" fontId="20" fillId="35" borderId="10" xfId="0" applyFont="1" applyFill="1" applyBorder="1" applyAlignment="1">
      <alignment horizontal="center" vertical="center"/>
    </xf>
    <xf numFmtId="168" fontId="20" fillId="35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44" fontId="1" fillId="34" borderId="10" xfId="67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/>
    </xf>
    <xf numFmtId="168" fontId="0" fillId="34" borderId="10" xfId="0" applyNumberFormat="1" applyFont="1" applyFill="1" applyBorder="1" applyAlignment="1">
      <alignment/>
    </xf>
    <xf numFmtId="168" fontId="20" fillId="35" borderId="15" xfId="58" applyNumberFormat="1" applyFont="1" applyFill="1" applyBorder="1" applyAlignment="1">
      <alignment vertical="center" wrapText="1"/>
      <protection/>
    </xf>
    <xf numFmtId="168" fontId="20" fillId="35" borderId="16" xfId="58" applyNumberFormat="1" applyFont="1" applyFill="1" applyBorder="1" applyAlignment="1">
      <alignment vertical="center" wrapText="1"/>
      <protection/>
    </xf>
    <xf numFmtId="168" fontId="20" fillId="35" borderId="26" xfId="58" applyNumberFormat="1" applyFont="1" applyFill="1" applyBorder="1" applyAlignment="1">
      <alignment vertical="center" wrapText="1"/>
      <protection/>
    </xf>
    <xf numFmtId="168" fontId="20" fillId="35" borderId="10" xfId="58" applyNumberFormat="1" applyFont="1" applyFill="1" applyBorder="1" applyAlignment="1">
      <alignment vertical="center" wrapText="1"/>
      <protection/>
    </xf>
    <xf numFmtId="168" fontId="20" fillId="0" borderId="15" xfId="0" applyNumberFormat="1" applyFont="1" applyFill="1" applyBorder="1" applyAlignment="1">
      <alignment horizontal="right" vertical="center"/>
    </xf>
    <xf numFmtId="168" fontId="20" fillId="0" borderId="16" xfId="0" applyNumberFormat="1" applyFont="1" applyBorder="1" applyAlignment="1">
      <alignment horizontal="right" vertical="center"/>
    </xf>
    <xf numFmtId="168" fontId="20" fillId="0" borderId="16" xfId="0" applyNumberFormat="1" applyFont="1" applyFill="1" applyBorder="1" applyAlignment="1">
      <alignment horizontal="right" vertical="center"/>
    </xf>
    <xf numFmtId="168" fontId="1" fillId="0" borderId="14" xfId="58" applyNumberFormat="1" applyFont="1" applyFill="1" applyBorder="1" applyAlignment="1">
      <alignment vertical="center"/>
      <protection/>
    </xf>
    <xf numFmtId="168" fontId="20" fillId="35" borderId="16" xfId="44" applyNumberFormat="1" applyFont="1" applyFill="1" applyBorder="1" applyAlignment="1" applyProtection="1">
      <alignment horizontal="right" vertical="center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68" fontId="26" fillId="0" borderId="10" xfId="0" applyNumberFormat="1" applyFont="1" applyFill="1" applyBorder="1" applyAlignment="1">
      <alignment vertical="center"/>
    </xf>
    <xf numFmtId="168" fontId="0" fillId="0" borderId="0" xfId="0" applyNumberFormat="1" applyFont="1" applyAlignment="1">
      <alignment horizontal="center"/>
    </xf>
    <xf numFmtId="183" fontId="1" fillId="0" borderId="10" xfId="58" applyNumberFormat="1" applyFont="1" applyFill="1" applyBorder="1" applyAlignment="1">
      <alignment horizontal="center" vertical="center"/>
      <protection/>
    </xf>
    <xf numFmtId="183" fontId="1" fillId="0" borderId="10" xfId="58" applyNumberFormat="1" applyFont="1" applyBorder="1">
      <alignment/>
      <protection/>
    </xf>
    <xf numFmtId="183" fontId="0" fillId="0" borderId="10" xfId="58" applyNumberFormat="1" applyBorder="1">
      <alignment/>
      <protection/>
    </xf>
    <xf numFmtId="4" fontId="20" fillId="35" borderId="15" xfId="58" applyNumberFormat="1" applyFont="1" applyFill="1" applyBorder="1" applyAlignment="1">
      <alignment horizontal="center" vertical="center" wrapText="1"/>
      <protection/>
    </xf>
    <xf numFmtId="4" fontId="20" fillId="35" borderId="16" xfId="58" applyNumberFormat="1" applyFont="1" applyFill="1" applyBorder="1" applyAlignment="1">
      <alignment horizontal="center" vertical="center" wrapText="1"/>
      <protection/>
    </xf>
    <xf numFmtId="4" fontId="20" fillId="35" borderId="10" xfId="58" applyNumberFormat="1" applyFont="1" applyFill="1" applyBorder="1" applyAlignment="1">
      <alignment horizontal="center" vertical="center" wrapText="1"/>
      <protection/>
    </xf>
    <xf numFmtId="168" fontId="20" fillId="35" borderId="16" xfId="0" applyNumberFormat="1" applyFont="1" applyFill="1" applyBorder="1" applyAlignment="1">
      <alignment horizontal="right" vertical="center"/>
    </xf>
    <xf numFmtId="168" fontId="20" fillId="35" borderId="16" xfId="0" applyNumberFormat="1" applyFont="1" applyFill="1" applyBorder="1" applyAlignment="1">
      <alignment horizontal="center" vertical="center" wrapText="1"/>
    </xf>
    <xf numFmtId="0" fontId="27" fillId="35" borderId="14" xfId="58" applyFont="1" applyFill="1" applyBorder="1" applyAlignment="1">
      <alignment horizontal="center" vertical="center" wrapText="1"/>
      <protection/>
    </xf>
    <xf numFmtId="4" fontId="20" fillId="35" borderId="15" xfId="58" applyNumberFormat="1" applyFont="1" applyFill="1" applyBorder="1" applyAlignment="1">
      <alignment horizontal="center" wrapText="1"/>
      <protection/>
    </xf>
    <xf numFmtId="0" fontId="27" fillId="0" borderId="26" xfId="58" applyFont="1" applyFill="1" applyBorder="1" applyAlignment="1">
      <alignment horizontal="center" vertical="center" wrapText="1"/>
      <protection/>
    </xf>
    <xf numFmtId="0" fontId="27" fillId="0" borderId="10" xfId="58" applyFont="1" applyFill="1" applyBorder="1" applyAlignment="1">
      <alignment horizontal="center" vertical="center" wrapText="1"/>
      <protection/>
    </xf>
    <xf numFmtId="0" fontId="20" fillId="35" borderId="15" xfId="58" applyFont="1" applyFill="1" applyBorder="1" applyAlignment="1">
      <alignment horizontal="center" vertical="center"/>
      <protection/>
    </xf>
    <xf numFmtId="2" fontId="20" fillId="0" borderId="10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 quotePrefix="1">
      <alignment horizontal="center" vertical="center"/>
    </xf>
    <xf numFmtId="7" fontId="0" fillId="0" borderId="15" xfId="44" applyNumberFormat="1" applyFont="1" applyFill="1" applyBorder="1" applyAlignment="1" applyProtection="1">
      <alignment horizontal="right" vertical="center" wrapText="1"/>
      <protection/>
    </xf>
    <xf numFmtId="7" fontId="0" fillId="0" borderId="16" xfId="44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 quotePrefix="1">
      <alignment horizontal="center" vertical="center" wrapText="1"/>
    </xf>
    <xf numFmtId="168" fontId="0" fillId="0" borderId="10" xfId="72" applyNumberFormat="1" applyFont="1" applyFill="1" applyBorder="1" applyAlignment="1">
      <alignment horizontal="right" vertical="center" wrapText="1"/>
    </xf>
    <xf numFmtId="168" fontId="0" fillId="0" borderId="10" xfId="72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168" fontId="0" fillId="0" borderId="10" xfId="0" applyNumberFormat="1" applyFont="1" applyFill="1" applyBorder="1" applyAlignment="1">
      <alignment horizontal="right"/>
    </xf>
    <xf numFmtId="168" fontId="0" fillId="0" borderId="16" xfId="44" applyNumberFormat="1" applyFont="1" applyFill="1" applyBorder="1" applyAlignment="1" applyProtection="1">
      <alignment vertical="center" wrapText="1"/>
      <protection/>
    </xf>
    <xf numFmtId="168" fontId="0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37" borderId="34" xfId="0" applyFont="1" applyFill="1" applyBorder="1" applyAlignment="1">
      <alignment horizontal="center" vertical="center" wrapText="1"/>
    </xf>
    <xf numFmtId="0" fontId="1" fillId="37" borderId="35" xfId="0" applyFont="1" applyFill="1" applyBorder="1" applyAlignment="1">
      <alignment horizontal="center" vertical="center" wrapText="1"/>
    </xf>
    <xf numFmtId="168" fontId="1" fillId="0" borderId="13" xfId="0" applyNumberFormat="1" applyFont="1" applyFill="1" applyBorder="1" applyAlignment="1">
      <alignment horizontal="center" vertical="center" wrapText="1"/>
    </xf>
    <xf numFmtId="168" fontId="1" fillId="0" borderId="14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44" fontId="1" fillId="34" borderId="10" xfId="67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5" borderId="36" xfId="0" applyFont="1" applyFill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7" borderId="39" xfId="0" applyFont="1" applyFill="1" applyBorder="1" applyAlignment="1">
      <alignment horizontal="center" vertical="center" wrapText="1"/>
    </xf>
    <xf numFmtId="0" fontId="1" fillId="37" borderId="40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left" vertical="center" wrapText="1"/>
    </xf>
    <xf numFmtId="0" fontId="1" fillId="34" borderId="36" xfId="0" applyFont="1" applyFill="1" applyBorder="1" applyAlignment="1">
      <alignment horizontal="left" vertical="center" wrapText="1"/>
    </xf>
    <xf numFmtId="0" fontId="1" fillId="34" borderId="31" xfId="0" applyFont="1" applyFill="1" applyBorder="1" applyAlignment="1">
      <alignment horizontal="left" vertical="center" wrapText="1"/>
    </xf>
    <xf numFmtId="0" fontId="1" fillId="0" borderId="15" xfId="58" applyFont="1" applyFill="1" applyBorder="1" applyAlignment="1">
      <alignment horizontal="center" vertical="center" wrapText="1"/>
      <protection/>
    </xf>
    <xf numFmtId="0" fontId="1" fillId="0" borderId="18" xfId="58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right" vertical="center"/>
    </xf>
    <xf numFmtId="168" fontId="10" fillId="0" borderId="13" xfId="0" applyNumberFormat="1" applyFont="1" applyFill="1" applyBorder="1" applyAlignment="1">
      <alignment horizontal="right" vertical="center"/>
    </xf>
    <xf numFmtId="168" fontId="10" fillId="0" borderId="14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4" fontId="10" fillId="0" borderId="13" xfId="0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vertical="center" wrapText="1"/>
    </xf>
    <xf numFmtId="0" fontId="1" fillId="37" borderId="36" xfId="0" applyFont="1" applyFill="1" applyBorder="1" applyAlignment="1">
      <alignment vertical="center" wrapText="1"/>
    </xf>
    <xf numFmtId="0" fontId="1" fillId="37" borderId="31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wrapText="1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4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25" fillId="35" borderId="10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0" fillId="35" borderId="45" xfId="0" applyFont="1" applyFill="1" applyBorder="1" applyAlignment="1">
      <alignment horizontal="center" wrapText="1"/>
    </xf>
    <xf numFmtId="0" fontId="0" fillId="35" borderId="0" xfId="0" applyFont="1" applyFill="1" applyAlignment="1">
      <alignment horizontal="center" wrapText="1"/>
    </xf>
    <xf numFmtId="0" fontId="22" fillId="0" borderId="0" xfId="0" applyFont="1" applyAlignment="1">
      <alignment horizontal="center" wrapText="1"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3" xfId="46"/>
    <cellStyle name="Hyperlink" xfId="47"/>
    <cellStyle name="Hiperłącze 2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ny 2" xfId="56"/>
    <cellStyle name="Normalny 2 2" xfId="57"/>
    <cellStyle name="Normalny 3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2 2" xfId="70"/>
    <cellStyle name="Walutowy 3" xfId="71"/>
    <cellStyle name="Walutowy 3 2" xfId="72"/>
    <cellStyle name="Złe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zoomScale="120" zoomScaleNormal="120" zoomScalePageLayoutView="0" workbookViewId="0" topLeftCell="A1">
      <selection activeCell="N6" sqref="N6"/>
    </sheetView>
  </sheetViews>
  <sheetFormatPr defaultColWidth="9.140625" defaultRowHeight="12.75"/>
  <cols>
    <col min="1" max="1" width="5.421875" style="0" customWidth="1"/>
    <col min="2" max="2" width="39.8515625" style="0" customWidth="1"/>
    <col min="3" max="3" width="21.140625" style="0" customWidth="1"/>
    <col min="4" max="4" width="11.8515625" style="0" customWidth="1"/>
    <col min="5" max="5" width="11.00390625" style="73" customWidth="1"/>
    <col min="6" max="6" width="8.00390625" style="73" customWidth="1"/>
    <col min="7" max="7" width="14.57421875" style="73" customWidth="1"/>
    <col min="8" max="8" width="10.8515625" style="0" customWidth="1"/>
    <col min="9" max="9" width="14.00390625" style="73" customWidth="1"/>
    <col min="10" max="10" width="14.421875" style="0" customWidth="1"/>
    <col min="11" max="11" width="14.57421875" style="0" customWidth="1"/>
    <col min="12" max="12" width="23.8515625" style="0" customWidth="1"/>
    <col min="13" max="13" width="13.28125" style="0" customWidth="1"/>
    <col min="14" max="14" width="26.140625" style="0" customWidth="1"/>
  </cols>
  <sheetData>
    <row r="1" spans="1:8" ht="12.75">
      <c r="A1" s="23" t="s">
        <v>104</v>
      </c>
      <c r="H1" s="85"/>
    </row>
    <row r="3" spans="1:14" ht="66.75" customHeight="1">
      <c r="A3" s="103" t="s">
        <v>10</v>
      </c>
      <c r="B3" s="103" t="s">
        <v>11</v>
      </c>
      <c r="C3" s="103" t="s">
        <v>187</v>
      </c>
      <c r="D3" s="103" t="s">
        <v>12</v>
      </c>
      <c r="E3" s="103" t="s">
        <v>13</v>
      </c>
      <c r="F3" s="103" t="s">
        <v>8</v>
      </c>
      <c r="G3" s="104" t="s">
        <v>46</v>
      </c>
      <c r="H3" s="104" t="s">
        <v>14</v>
      </c>
      <c r="I3" s="104" t="s">
        <v>45</v>
      </c>
      <c r="J3" s="104" t="s">
        <v>559</v>
      </c>
      <c r="K3" s="104" t="s">
        <v>47</v>
      </c>
      <c r="L3" s="104" t="s">
        <v>560</v>
      </c>
      <c r="M3" s="104" t="s">
        <v>48</v>
      </c>
      <c r="N3" s="104" t="s">
        <v>49</v>
      </c>
    </row>
    <row r="4" spans="1:14" ht="25.5" customHeight="1">
      <c r="A4" s="105">
        <v>1</v>
      </c>
      <c r="B4" s="106" t="s">
        <v>83</v>
      </c>
      <c r="C4" s="175" t="s">
        <v>321</v>
      </c>
      <c r="D4" s="354" t="s">
        <v>84</v>
      </c>
      <c r="E4" s="355" t="s">
        <v>684</v>
      </c>
      <c r="F4" s="107" t="s">
        <v>85</v>
      </c>
      <c r="G4" s="175" t="s">
        <v>322</v>
      </c>
      <c r="H4" s="108">
        <v>39</v>
      </c>
      <c r="I4" s="176" t="s">
        <v>323</v>
      </c>
      <c r="J4" s="155" t="s">
        <v>137</v>
      </c>
      <c r="K4" s="166" t="s">
        <v>316</v>
      </c>
      <c r="L4" s="105" t="s">
        <v>138</v>
      </c>
      <c r="M4" s="172">
        <v>27377633.93</v>
      </c>
      <c r="N4" s="177" t="s">
        <v>324</v>
      </c>
    </row>
    <row r="5" spans="1:14" s="12" customFormat="1" ht="25.5" customHeight="1">
      <c r="A5" s="108">
        <v>2</v>
      </c>
      <c r="B5" s="154" t="s">
        <v>313</v>
      </c>
      <c r="C5" s="155" t="s">
        <v>295</v>
      </c>
      <c r="D5" s="108" t="s">
        <v>110</v>
      </c>
      <c r="E5" s="110" t="s">
        <v>109</v>
      </c>
      <c r="F5" s="107" t="s">
        <v>111</v>
      </c>
      <c r="G5" s="107" t="s">
        <v>112</v>
      </c>
      <c r="H5" s="321">
        <v>21</v>
      </c>
      <c r="I5" s="321">
        <v>150</v>
      </c>
      <c r="J5" s="111" t="s">
        <v>188</v>
      </c>
      <c r="K5" s="168"/>
      <c r="L5" s="108" t="s">
        <v>138</v>
      </c>
      <c r="M5" s="322">
        <v>1805500</v>
      </c>
      <c r="N5" s="168" t="s">
        <v>685</v>
      </c>
    </row>
    <row r="6" spans="1:14" s="12" customFormat="1" ht="25.5" customHeight="1">
      <c r="A6" s="105">
        <v>3</v>
      </c>
      <c r="B6" s="109" t="s">
        <v>134</v>
      </c>
      <c r="C6" s="155" t="s">
        <v>294</v>
      </c>
      <c r="D6" s="111" t="s">
        <v>135</v>
      </c>
      <c r="E6" s="112" t="s">
        <v>136</v>
      </c>
      <c r="F6" s="111" t="s">
        <v>87</v>
      </c>
      <c r="G6" s="111" t="s">
        <v>86</v>
      </c>
      <c r="H6" s="108">
        <v>24</v>
      </c>
      <c r="I6" s="108">
        <v>118</v>
      </c>
      <c r="J6" s="111" t="s">
        <v>188</v>
      </c>
      <c r="K6" s="168" t="s">
        <v>317</v>
      </c>
      <c r="L6" s="108" t="s">
        <v>138</v>
      </c>
      <c r="M6" s="173">
        <v>1801500</v>
      </c>
      <c r="N6" s="111" t="s">
        <v>139</v>
      </c>
    </row>
    <row r="7" spans="1:14" s="12" customFormat="1" ht="25.5" customHeight="1">
      <c r="A7" s="108">
        <v>4</v>
      </c>
      <c r="B7" s="154" t="s">
        <v>312</v>
      </c>
      <c r="C7" s="155" t="s">
        <v>314</v>
      </c>
      <c r="D7" s="108" t="s">
        <v>89</v>
      </c>
      <c r="E7" s="113" t="s">
        <v>186</v>
      </c>
      <c r="F7" s="113" t="s">
        <v>90</v>
      </c>
      <c r="G7" s="165" t="s">
        <v>315</v>
      </c>
      <c r="H7" s="108">
        <v>25</v>
      </c>
      <c r="I7" s="108">
        <v>169</v>
      </c>
      <c r="J7" s="111" t="s">
        <v>188</v>
      </c>
      <c r="K7" s="168"/>
      <c r="L7" s="108" t="s">
        <v>138</v>
      </c>
      <c r="M7" s="322">
        <v>1747100</v>
      </c>
      <c r="N7" s="168" t="s">
        <v>685</v>
      </c>
    </row>
    <row r="8" spans="1:14" s="12" customFormat="1" ht="33.75" customHeight="1">
      <c r="A8" s="105">
        <v>5</v>
      </c>
      <c r="B8" s="154" t="s">
        <v>318</v>
      </c>
      <c r="C8" s="155" t="s">
        <v>319</v>
      </c>
      <c r="D8" s="108" t="s">
        <v>92</v>
      </c>
      <c r="E8" s="113" t="s">
        <v>93</v>
      </c>
      <c r="F8" s="114" t="s">
        <v>94</v>
      </c>
      <c r="G8" s="114" t="s">
        <v>95</v>
      </c>
      <c r="H8" s="108">
        <v>28</v>
      </c>
      <c r="I8" s="108">
        <v>240</v>
      </c>
      <c r="J8" s="111" t="s">
        <v>188</v>
      </c>
      <c r="K8" s="168"/>
      <c r="L8" s="111" t="s">
        <v>291</v>
      </c>
      <c r="M8" s="173">
        <v>2102000</v>
      </c>
      <c r="N8" s="168" t="s">
        <v>685</v>
      </c>
    </row>
    <row r="9" spans="1:14" s="12" customFormat="1" ht="25.5" customHeight="1">
      <c r="A9" s="108">
        <v>6</v>
      </c>
      <c r="B9" s="109" t="s">
        <v>96</v>
      </c>
      <c r="C9" s="155" t="s">
        <v>294</v>
      </c>
      <c r="D9" s="105" t="s">
        <v>97</v>
      </c>
      <c r="E9" s="105">
        <v>340297873</v>
      </c>
      <c r="F9" s="105" t="s">
        <v>98</v>
      </c>
      <c r="G9" s="113" t="s">
        <v>99</v>
      </c>
      <c r="H9" s="321">
        <v>4</v>
      </c>
      <c r="I9" s="176" t="s">
        <v>323</v>
      </c>
      <c r="J9" s="176" t="s">
        <v>323</v>
      </c>
      <c r="K9" s="167" t="s">
        <v>204</v>
      </c>
      <c r="L9" s="108" t="s">
        <v>138</v>
      </c>
      <c r="M9" s="322">
        <v>290000</v>
      </c>
      <c r="N9" s="176" t="s">
        <v>323</v>
      </c>
    </row>
    <row r="10" spans="1:14" s="7" customFormat="1" ht="25.5" customHeight="1">
      <c r="A10" s="105">
        <v>7</v>
      </c>
      <c r="B10" s="109" t="s">
        <v>100</v>
      </c>
      <c r="C10" s="175" t="s">
        <v>321</v>
      </c>
      <c r="D10" s="105" t="s">
        <v>101</v>
      </c>
      <c r="E10" s="115">
        <v>53144700038</v>
      </c>
      <c r="F10" s="105" t="s">
        <v>102</v>
      </c>
      <c r="G10" s="113" t="s">
        <v>103</v>
      </c>
      <c r="H10" s="321">
        <v>9</v>
      </c>
      <c r="I10" s="176" t="s">
        <v>323</v>
      </c>
      <c r="J10" s="176" t="s">
        <v>323</v>
      </c>
      <c r="K10" s="167" t="s">
        <v>204</v>
      </c>
      <c r="L10" s="108" t="s">
        <v>138</v>
      </c>
      <c r="M10" s="322">
        <v>393680.48</v>
      </c>
      <c r="N10" s="176" t="s">
        <v>323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88"/>
  <sheetViews>
    <sheetView view="pageBreakPreview" zoomScaleNormal="80" zoomScaleSheetLayoutView="100" workbookViewId="0" topLeftCell="A25">
      <selection activeCell="D14" sqref="D14"/>
    </sheetView>
  </sheetViews>
  <sheetFormatPr defaultColWidth="9.140625" defaultRowHeight="12.75"/>
  <cols>
    <col min="1" max="1" width="4.28125" style="11" customWidth="1"/>
    <col min="2" max="2" width="25.7109375" style="11" customWidth="1"/>
    <col min="3" max="3" width="18.00390625" style="179" customWidth="1"/>
    <col min="4" max="4" width="14.421875" style="201" customWidth="1"/>
    <col min="5" max="5" width="15.28125" style="37" customWidth="1"/>
    <col min="6" max="6" width="16.421875" style="38" customWidth="1"/>
    <col min="7" max="7" width="11.00390625" style="179" customWidth="1"/>
    <col min="8" max="8" width="20.28125" style="326" customWidth="1"/>
    <col min="9" max="9" width="12.421875" style="13" customWidth="1"/>
    <col min="10" max="10" width="34.00390625" style="11" customWidth="1"/>
    <col min="11" max="11" width="16.57421875" style="179" customWidth="1"/>
    <col min="12" max="13" width="15.140625" style="11" customWidth="1"/>
    <col min="14" max="14" width="17.28125" style="11" customWidth="1"/>
    <col min="15" max="15" width="12.57421875" style="11" customWidth="1"/>
    <col min="16" max="16" width="12.28125" style="11" customWidth="1"/>
    <col min="17" max="17" width="13.140625" style="0" customWidth="1"/>
    <col min="18" max="19" width="11.00390625" style="0" customWidth="1"/>
    <col min="20" max="20" width="12.57421875" style="0" customWidth="1"/>
    <col min="21" max="21" width="13.7109375" style="225" customWidth="1"/>
    <col min="22" max="23" width="11.28125" style="0" customWidth="1"/>
    <col min="24" max="24" width="19.8515625" style="0" customWidth="1"/>
    <col min="25" max="27" width="11.28125" style="0" customWidth="1"/>
  </cols>
  <sheetData>
    <row r="2" spans="5:6" ht="12.75">
      <c r="E2" s="86"/>
      <c r="F2" s="13"/>
    </row>
    <row r="3" spans="1:7" ht="13.5" thickBot="1">
      <c r="A3" s="23" t="s">
        <v>105</v>
      </c>
      <c r="G3" s="210"/>
    </row>
    <row r="4" spans="1:27" ht="62.25" customHeight="1">
      <c r="A4" s="371" t="s">
        <v>50</v>
      </c>
      <c r="B4" s="371" t="s">
        <v>51</v>
      </c>
      <c r="C4" s="371" t="s">
        <v>52</v>
      </c>
      <c r="D4" s="371" t="s">
        <v>53</v>
      </c>
      <c r="E4" s="375" t="s">
        <v>141</v>
      </c>
      <c r="F4" s="375" t="s">
        <v>54</v>
      </c>
      <c r="G4" s="371" t="s">
        <v>55</v>
      </c>
      <c r="H4" s="369" t="s">
        <v>73</v>
      </c>
      <c r="I4" s="371" t="s">
        <v>74</v>
      </c>
      <c r="J4" s="371" t="s">
        <v>15</v>
      </c>
      <c r="K4" s="371" t="s">
        <v>16</v>
      </c>
      <c r="L4" s="380" t="s">
        <v>56</v>
      </c>
      <c r="M4" s="381"/>
      <c r="N4" s="382"/>
      <c r="O4" s="380" t="s">
        <v>75</v>
      </c>
      <c r="P4" s="381"/>
      <c r="Q4" s="381"/>
      <c r="R4" s="381"/>
      <c r="S4" s="381"/>
      <c r="T4" s="382"/>
      <c r="U4" s="367" t="s">
        <v>57</v>
      </c>
      <c r="V4" s="367" t="s">
        <v>58</v>
      </c>
      <c r="W4" s="367" t="s">
        <v>59</v>
      </c>
      <c r="X4" s="385" t="s">
        <v>60</v>
      </c>
      <c r="Y4" s="385" t="s">
        <v>61</v>
      </c>
      <c r="Z4" s="367" t="s">
        <v>62</v>
      </c>
      <c r="AA4" s="367" t="s">
        <v>63</v>
      </c>
    </row>
    <row r="5" spans="1:27" ht="62.25" customHeight="1" thickBot="1">
      <c r="A5" s="372"/>
      <c r="B5" s="372"/>
      <c r="C5" s="372"/>
      <c r="D5" s="372"/>
      <c r="E5" s="376"/>
      <c r="F5" s="376"/>
      <c r="G5" s="372"/>
      <c r="H5" s="370"/>
      <c r="I5" s="372"/>
      <c r="J5" s="372"/>
      <c r="K5" s="372"/>
      <c r="L5" s="171" t="s">
        <v>64</v>
      </c>
      <c r="M5" s="171" t="s">
        <v>65</v>
      </c>
      <c r="N5" s="171" t="s">
        <v>66</v>
      </c>
      <c r="O5" s="171" t="s">
        <v>67</v>
      </c>
      <c r="P5" s="171" t="s">
        <v>68</v>
      </c>
      <c r="Q5" s="171" t="s">
        <v>69</v>
      </c>
      <c r="R5" s="171" t="s">
        <v>70</v>
      </c>
      <c r="S5" s="171" t="s">
        <v>71</v>
      </c>
      <c r="T5" s="171" t="s">
        <v>72</v>
      </c>
      <c r="U5" s="368"/>
      <c r="V5" s="368"/>
      <c r="W5" s="368"/>
      <c r="X5" s="386"/>
      <c r="Y5" s="386"/>
      <c r="Z5" s="368"/>
      <c r="AA5" s="368"/>
    </row>
    <row r="6" spans="1:27" ht="25.5" customHeight="1">
      <c r="A6" s="387" t="s">
        <v>436</v>
      </c>
      <c r="B6" s="388"/>
      <c r="C6" s="388"/>
      <c r="D6" s="388"/>
      <c r="E6" s="388"/>
      <c r="F6" s="389"/>
      <c r="G6" s="204"/>
      <c r="H6" s="327"/>
      <c r="I6" s="323"/>
      <c r="J6" s="90"/>
      <c r="K6" s="220"/>
      <c r="L6" s="90"/>
      <c r="M6" s="90"/>
      <c r="N6" s="90"/>
      <c r="O6" s="90"/>
      <c r="P6" s="90"/>
      <c r="Q6" s="91"/>
      <c r="R6" s="91"/>
      <c r="S6" s="91"/>
      <c r="T6" s="91"/>
      <c r="U6" s="226"/>
      <c r="V6" s="91"/>
      <c r="W6" s="91"/>
      <c r="X6" s="91"/>
      <c r="Y6" s="91"/>
      <c r="Z6" s="91"/>
      <c r="AA6" s="91"/>
    </row>
    <row r="7" spans="1:27" ht="39" customHeight="1">
      <c r="A7" s="186">
        <v>1</v>
      </c>
      <c r="B7" s="187" t="s">
        <v>325</v>
      </c>
      <c r="C7" s="195" t="s">
        <v>326</v>
      </c>
      <c r="D7" s="195" t="s">
        <v>145</v>
      </c>
      <c r="E7" s="195" t="s">
        <v>138</v>
      </c>
      <c r="F7" s="344" t="s">
        <v>680</v>
      </c>
      <c r="G7" s="195" t="s">
        <v>327</v>
      </c>
      <c r="H7" s="328">
        <v>954000</v>
      </c>
      <c r="I7" s="212" t="s">
        <v>175</v>
      </c>
      <c r="J7" s="212" t="s">
        <v>138</v>
      </c>
      <c r="K7" s="215" t="s">
        <v>328</v>
      </c>
      <c r="L7" s="214" t="s">
        <v>331</v>
      </c>
      <c r="M7" s="214" t="s">
        <v>178</v>
      </c>
      <c r="N7" s="215" t="s">
        <v>332</v>
      </c>
      <c r="O7" s="353" t="s">
        <v>203</v>
      </c>
      <c r="P7" s="353" t="s">
        <v>681</v>
      </c>
      <c r="Q7" s="353" t="s">
        <v>681</v>
      </c>
      <c r="R7" s="353" t="s">
        <v>681</v>
      </c>
      <c r="S7" s="353" t="s">
        <v>138</v>
      </c>
      <c r="T7" s="353" t="s">
        <v>681</v>
      </c>
      <c r="U7" s="227">
        <v>287.9</v>
      </c>
      <c r="V7" s="227">
        <v>295.79</v>
      </c>
      <c r="W7" s="227">
        <v>1474</v>
      </c>
      <c r="X7" s="215" t="s">
        <v>329</v>
      </c>
      <c r="Y7" s="214" t="s">
        <v>330</v>
      </c>
      <c r="Z7" s="214" t="s">
        <v>145</v>
      </c>
      <c r="AA7" s="214" t="s">
        <v>138</v>
      </c>
    </row>
    <row r="8" spans="1:27" ht="27" customHeight="1">
      <c r="A8" s="186">
        <v>2</v>
      </c>
      <c r="B8" s="188" t="s">
        <v>333</v>
      </c>
      <c r="C8" s="196" t="s">
        <v>334</v>
      </c>
      <c r="D8" s="196" t="s">
        <v>145</v>
      </c>
      <c r="E8" s="195" t="s">
        <v>138</v>
      </c>
      <c r="F8" s="344" t="s">
        <v>680</v>
      </c>
      <c r="G8" s="196">
        <v>1945</v>
      </c>
      <c r="H8" s="329">
        <v>892000</v>
      </c>
      <c r="I8" s="185" t="s">
        <v>175</v>
      </c>
      <c r="J8" s="185" t="s">
        <v>138</v>
      </c>
      <c r="K8" s="216" t="s">
        <v>335</v>
      </c>
      <c r="L8" s="216" t="s">
        <v>152</v>
      </c>
      <c r="M8" s="214" t="s">
        <v>178</v>
      </c>
      <c r="N8" s="216" t="s">
        <v>336</v>
      </c>
      <c r="O8" s="353" t="s">
        <v>682</v>
      </c>
      <c r="P8" s="353" t="s">
        <v>681</v>
      </c>
      <c r="Q8" s="353" t="s">
        <v>681</v>
      </c>
      <c r="R8" s="196" t="s">
        <v>683</v>
      </c>
      <c r="S8" s="353" t="s">
        <v>138</v>
      </c>
      <c r="T8" s="353" t="s">
        <v>681</v>
      </c>
      <c r="U8" s="228">
        <v>194</v>
      </c>
      <c r="V8" s="228">
        <v>276.62</v>
      </c>
      <c r="W8" s="228">
        <v>814.8</v>
      </c>
      <c r="X8" s="215" t="s">
        <v>329</v>
      </c>
      <c r="Y8" s="214" t="s">
        <v>330</v>
      </c>
      <c r="Z8" s="214" t="s">
        <v>145</v>
      </c>
      <c r="AA8" s="214" t="s">
        <v>138</v>
      </c>
    </row>
    <row r="9" spans="1:27" ht="27" customHeight="1">
      <c r="A9" s="186">
        <v>3</v>
      </c>
      <c r="B9" s="188" t="s">
        <v>337</v>
      </c>
      <c r="C9" s="196" t="s">
        <v>334</v>
      </c>
      <c r="D9" s="196" t="s">
        <v>145</v>
      </c>
      <c r="E9" s="195" t="s">
        <v>138</v>
      </c>
      <c r="F9" s="344" t="s">
        <v>680</v>
      </c>
      <c r="G9" s="196">
        <v>1961</v>
      </c>
      <c r="H9" s="329">
        <v>652000</v>
      </c>
      <c r="I9" s="185" t="s">
        <v>175</v>
      </c>
      <c r="J9" s="185" t="s">
        <v>138</v>
      </c>
      <c r="K9" s="216" t="s">
        <v>338</v>
      </c>
      <c r="L9" s="216" t="s">
        <v>152</v>
      </c>
      <c r="M9" s="214" t="s">
        <v>178</v>
      </c>
      <c r="N9" s="216" t="s">
        <v>339</v>
      </c>
      <c r="O9" s="197" t="s">
        <v>682</v>
      </c>
      <c r="P9" s="353" t="s">
        <v>681</v>
      </c>
      <c r="Q9" s="353" t="s">
        <v>681</v>
      </c>
      <c r="R9" s="196" t="s">
        <v>683</v>
      </c>
      <c r="S9" s="353" t="s">
        <v>138</v>
      </c>
      <c r="T9" s="353" t="s">
        <v>681</v>
      </c>
      <c r="U9" s="228">
        <v>172.6</v>
      </c>
      <c r="V9" s="228">
        <v>202.14</v>
      </c>
      <c r="W9" s="228">
        <v>740</v>
      </c>
      <c r="X9" s="213">
        <v>1</v>
      </c>
      <c r="Y9" s="213" t="s">
        <v>138</v>
      </c>
      <c r="Z9" s="214" t="s">
        <v>145</v>
      </c>
      <c r="AA9" s="214" t="s">
        <v>138</v>
      </c>
    </row>
    <row r="10" spans="1:27" ht="27" customHeight="1">
      <c r="A10" s="186">
        <v>4</v>
      </c>
      <c r="B10" s="188" t="s">
        <v>698</v>
      </c>
      <c r="C10" s="196" t="s">
        <v>340</v>
      </c>
      <c r="D10" s="196" t="s">
        <v>145</v>
      </c>
      <c r="E10" s="195" t="s">
        <v>138</v>
      </c>
      <c r="F10" s="344" t="s">
        <v>680</v>
      </c>
      <c r="G10" s="196">
        <v>1961</v>
      </c>
      <c r="H10" s="329">
        <v>422000</v>
      </c>
      <c r="I10" s="185" t="s">
        <v>175</v>
      </c>
      <c r="J10" s="185" t="s">
        <v>341</v>
      </c>
      <c r="K10" s="216" t="s">
        <v>342</v>
      </c>
      <c r="L10" s="213" t="s">
        <v>331</v>
      </c>
      <c r="M10" s="214" t="s">
        <v>178</v>
      </c>
      <c r="N10" s="216" t="s">
        <v>344</v>
      </c>
      <c r="O10" s="353" t="s">
        <v>203</v>
      </c>
      <c r="P10" s="353" t="s">
        <v>681</v>
      </c>
      <c r="Q10" s="353" t="s">
        <v>681</v>
      </c>
      <c r="R10" s="197" t="s">
        <v>681</v>
      </c>
      <c r="S10" s="353" t="s">
        <v>138</v>
      </c>
      <c r="T10" s="353" t="s">
        <v>681</v>
      </c>
      <c r="U10" s="228">
        <v>198.9</v>
      </c>
      <c r="V10" s="228">
        <v>119.83</v>
      </c>
      <c r="W10" s="228"/>
      <c r="X10" s="215" t="s">
        <v>343</v>
      </c>
      <c r="Y10" s="214" t="s">
        <v>330</v>
      </c>
      <c r="Z10" s="214" t="s">
        <v>145</v>
      </c>
      <c r="AA10" s="214" t="s">
        <v>138</v>
      </c>
    </row>
    <row r="11" spans="1:27" ht="27" customHeight="1">
      <c r="A11" s="186">
        <v>5</v>
      </c>
      <c r="B11" s="188" t="s">
        <v>345</v>
      </c>
      <c r="C11" s="196" t="s">
        <v>346</v>
      </c>
      <c r="D11" s="196" t="s">
        <v>138</v>
      </c>
      <c r="E11" s="195" t="s">
        <v>138</v>
      </c>
      <c r="F11" s="344" t="s">
        <v>680</v>
      </c>
      <c r="G11" s="196">
        <v>1961</v>
      </c>
      <c r="H11" s="329">
        <v>59000</v>
      </c>
      <c r="I11" s="185" t="s">
        <v>175</v>
      </c>
      <c r="J11" s="185" t="s">
        <v>138</v>
      </c>
      <c r="K11" s="216" t="s">
        <v>347</v>
      </c>
      <c r="L11" s="213" t="s">
        <v>331</v>
      </c>
      <c r="M11" s="213"/>
      <c r="N11" s="216" t="s">
        <v>348</v>
      </c>
      <c r="O11" s="197" t="s">
        <v>203</v>
      </c>
      <c r="P11" s="353" t="s">
        <v>681</v>
      </c>
      <c r="Q11" s="353"/>
      <c r="R11" s="197" t="s">
        <v>683</v>
      </c>
      <c r="S11" s="353" t="s">
        <v>138</v>
      </c>
      <c r="T11" s="353" t="s">
        <v>681</v>
      </c>
      <c r="U11" s="228">
        <v>24</v>
      </c>
      <c r="V11" s="228">
        <v>19.2</v>
      </c>
      <c r="W11" s="228"/>
      <c r="X11" s="213">
        <v>1</v>
      </c>
      <c r="Y11" s="213" t="s">
        <v>138</v>
      </c>
      <c r="Z11" s="214" t="s">
        <v>138</v>
      </c>
      <c r="AA11" s="214" t="s">
        <v>138</v>
      </c>
    </row>
    <row r="12" spans="1:27" ht="27" customHeight="1">
      <c r="A12" s="186">
        <v>6</v>
      </c>
      <c r="B12" s="188" t="s">
        <v>349</v>
      </c>
      <c r="C12" s="196" t="s">
        <v>334</v>
      </c>
      <c r="D12" s="196" t="s">
        <v>145</v>
      </c>
      <c r="E12" s="195" t="s">
        <v>138</v>
      </c>
      <c r="F12" s="345" t="s">
        <v>138</v>
      </c>
      <c r="G12" s="196">
        <v>1945</v>
      </c>
      <c r="H12" s="329">
        <v>330000</v>
      </c>
      <c r="I12" s="185" t="s">
        <v>175</v>
      </c>
      <c r="J12" s="185" t="s">
        <v>138</v>
      </c>
      <c r="K12" s="216" t="s">
        <v>350</v>
      </c>
      <c r="L12" s="216" t="s">
        <v>152</v>
      </c>
      <c r="M12" s="213" t="s">
        <v>178</v>
      </c>
      <c r="N12" s="216" t="s">
        <v>336</v>
      </c>
      <c r="O12" s="197" t="s">
        <v>203</v>
      </c>
      <c r="P12" s="353" t="s">
        <v>681</v>
      </c>
      <c r="Q12" s="353" t="s">
        <v>681</v>
      </c>
      <c r="R12" s="196" t="s">
        <v>683</v>
      </c>
      <c r="S12" s="353" t="s">
        <v>138</v>
      </c>
      <c r="T12" s="353" t="s">
        <v>681</v>
      </c>
      <c r="U12" s="228">
        <v>128</v>
      </c>
      <c r="V12" s="228">
        <v>102.4</v>
      </c>
      <c r="W12" s="228"/>
      <c r="X12" s="213">
        <v>1</v>
      </c>
      <c r="Y12" s="213" t="s">
        <v>138</v>
      </c>
      <c r="Z12" s="214" t="s">
        <v>145</v>
      </c>
      <c r="AA12" s="214" t="s">
        <v>138</v>
      </c>
    </row>
    <row r="13" spans="1:27" ht="27" customHeight="1">
      <c r="A13" s="186">
        <v>7</v>
      </c>
      <c r="B13" s="188" t="s">
        <v>697</v>
      </c>
      <c r="C13" s="196" t="s">
        <v>351</v>
      </c>
      <c r="D13" s="196" t="s">
        <v>145</v>
      </c>
      <c r="E13" s="195" t="s">
        <v>138</v>
      </c>
      <c r="F13" s="345" t="s">
        <v>138</v>
      </c>
      <c r="G13" s="196">
        <v>1987</v>
      </c>
      <c r="H13" s="329">
        <v>712000</v>
      </c>
      <c r="I13" s="185" t="s">
        <v>175</v>
      </c>
      <c r="J13" s="185" t="s">
        <v>138</v>
      </c>
      <c r="K13" s="216" t="s">
        <v>352</v>
      </c>
      <c r="L13" s="213" t="s">
        <v>353</v>
      </c>
      <c r="M13" s="213"/>
      <c r="N13" s="216" t="s">
        <v>344</v>
      </c>
      <c r="O13" s="197" t="s">
        <v>203</v>
      </c>
      <c r="P13" s="353" t="s">
        <v>681</v>
      </c>
      <c r="Q13" s="353" t="s">
        <v>681</v>
      </c>
      <c r="R13" s="197" t="s">
        <v>681</v>
      </c>
      <c r="S13" s="353" t="s">
        <v>138</v>
      </c>
      <c r="T13" s="353" t="s">
        <v>681</v>
      </c>
      <c r="U13" s="228"/>
      <c r="V13" s="228">
        <v>202.23</v>
      </c>
      <c r="W13" s="228"/>
      <c r="X13" s="213">
        <v>1</v>
      </c>
      <c r="Y13" s="213" t="s">
        <v>138</v>
      </c>
      <c r="Z13" s="214" t="s">
        <v>145</v>
      </c>
      <c r="AA13" s="214" t="s">
        <v>138</v>
      </c>
    </row>
    <row r="14" spans="1:27" ht="27" customHeight="1">
      <c r="A14" s="186">
        <v>8</v>
      </c>
      <c r="B14" s="188" t="s">
        <v>354</v>
      </c>
      <c r="C14" s="196" t="s">
        <v>355</v>
      </c>
      <c r="D14" s="196" t="s">
        <v>145</v>
      </c>
      <c r="E14" s="195" t="s">
        <v>138</v>
      </c>
      <c r="F14" s="345" t="s">
        <v>138</v>
      </c>
      <c r="G14" s="196">
        <v>1987</v>
      </c>
      <c r="H14" s="329">
        <v>110000</v>
      </c>
      <c r="I14" s="185" t="s">
        <v>175</v>
      </c>
      <c r="J14" s="185" t="s">
        <v>138</v>
      </c>
      <c r="K14" s="216" t="s">
        <v>356</v>
      </c>
      <c r="L14" s="213" t="s">
        <v>353</v>
      </c>
      <c r="M14" s="213"/>
      <c r="N14" s="216" t="s">
        <v>336</v>
      </c>
      <c r="O14" s="197" t="s">
        <v>682</v>
      </c>
      <c r="P14" s="353" t="s">
        <v>681</v>
      </c>
      <c r="Q14" s="353"/>
      <c r="R14" s="197"/>
      <c r="S14" s="353" t="s">
        <v>138</v>
      </c>
      <c r="T14" s="196"/>
      <c r="U14" s="228"/>
      <c r="V14" s="228">
        <v>25</v>
      </c>
      <c r="W14" s="228"/>
      <c r="X14" s="213">
        <v>1</v>
      </c>
      <c r="Y14" s="213" t="s">
        <v>138</v>
      </c>
      <c r="Z14" s="214" t="s">
        <v>138</v>
      </c>
      <c r="AA14" s="214" t="s">
        <v>138</v>
      </c>
    </row>
    <row r="15" spans="1:27" ht="27" customHeight="1">
      <c r="A15" s="186">
        <v>9</v>
      </c>
      <c r="B15" s="188" t="s">
        <v>357</v>
      </c>
      <c r="C15" s="196" t="s">
        <v>358</v>
      </c>
      <c r="D15" s="196" t="s">
        <v>145</v>
      </c>
      <c r="E15" s="195" t="s">
        <v>138</v>
      </c>
      <c r="F15" s="345" t="s">
        <v>138</v>
      </c>
      <c r="G15" s="196">
        <v>1989</v>
      </c>
      <c r="H15" s="329">
        <v>1479000</v>
      </c>
      <c r="I15" s="185" t="s">
        <v>175</v>
      </c>
      <c r="J15" s="185" t="s">
        <v>359</v>
      </c>
      <c r="K15" s="216" t="s">
        <v>360</v>
      </c>
      <c r="L15" s="216" t="s">
        <v>362</v>
      </c>
      <c r="M15" s="213" t="s">
        <v>363</v>
      </c>
      <c r="N15" s="216" t="s">
        <v>364</v>
      </c>
      <c r="O15" s="197" t="s">
        <v>203</v>
      </c>
      <c r="P15" s="353" t="s">
        <v>681</v>
      </c>
      <c r="Q15" s="353" t="s">
        <v>681</v>
      </c>
      <c r="R15" s="196" t="s">
        <v>681</v>
      </c>
      <c r="S15" s="353" t="s">
        <v>138</v>
      </c>
      <c r="T15" s="353" t="s">
        <v>681</v>
      </c>
      <c r="U15" s="228"/>
      <c r="V15" s="228">
        <v>420.37</v>
      </c>
      <c r="W15" s="228"/>
      <c r="X15" s="216" t="s">
        <v>361</v>
      </c>
      <c r="Y15" s="213" t="s">
        <v>145</v>
      </c>
      <c r="Z15" s="214" t="s">
        <v>145</v>
      </c>
      <c r="AA15" s="214" t="s">
        <v>138</v>
      </c>
    </row>
    <row r="16" spans="1:27" ht="27" customHeight="1">
      <c r="A16" s="186">
        <v>10</v>
      </c>
      <c r="B16" s="188" t="s">
        <v>365</v>
      </c>
      <c r="C16" s="196" t="s">
        <v>351</v>
      </c>
      <c r="D16" s="196" t="s">
        <v>145</v>
      </c>
      <c r="E16" s="195" t="s">
        <v>138</v>
      </c>
      <c r="F16" s="345" t="s">
        <v>138</v>
      </c>
      <c r="G16" s="196">
        <v>1992</v>
      </c>
      <c r="H16" s="329">
        <v>1442000</v>
      </c>
      <c r="I16" s="185" t="s">
        <v>175</v>
      </c>
      <c r="J16" s="185" t="s">
        <v>366</v>
      </c>
      <c r="K16" s="216" t="s">
        <v>367</v>
      </c>
      <c r="L16" s="213" t="s">
        <v>353</v>
      </c>
      <c r="M16" s="213" t="s">
        <v>363</v>
      </c>
      <c r="N16" s="216" t="s">
        <v>368</v>
      </c>
      <c r="O16" s="197" t="s">
        <v>203</v>
      </c>
      <c r="P16" s="353" t="s">
        <v>681</v>
      </c>
      <c r="Q16" s="353" t="s">
        <v>681</v>
      </c>
      <c r="R16" s="197" t="s">
        <v>681</v>
      </c>
      <c r="S16" s="353" t="s">
        <v>138</v>
      </c>
      <c r="T16" s="353" t="s">
        <v>681</v>
      </c>
      <c r="U16" s="228"/>
      <c r="V16" s="228">
        <v>409.82</v>
      </c>
      <c r="W16" s="228"/>
      <c r="X16" s="213">
        <v>1</v>
      </c>
      <c r="Y16" s="213" t="s">
        <v>145</v>
      </c>
      <c r="Z16" s="214" t="s">
        <v>145</v>
      </c>
      <c r="AA16" s="214" t="s">
        <v>138</v>
      </c>
    </row>
    <row r="17" spans="1:27" ht="34.5" customHeight="1">
      <c r="A17" s="186">
        <v>11</v>
      </c>
      <c r="B17" s="188" t="s">
        <v>369</v>
      </c>
      <c r="C17" s="196" t="s">
        <v>370</v>
      </c>
      <c r="D17" s="196" t="s">
        <v>145</v>
      </c>
      <c r="E17" s="195" t="s">
        <v>138</v>
      </c>
      <c r="F17" s="345" t="s">
        <v>138</v>
      </c>
      <c r="G17" s="196">
        <v>1975</v>
      </c>
      <c r="H17" s="329">
        <v>673000</v>
      </c>
      <c r="I17" s="185" t="s">
        <v>175</v>
      </c>
      <c r="J17" s="185" t="s">
        <v>341</v>
      </c>
      <c r="K17" s="216" t="s">
        <v>371</v>
      </c>
      <c r="L17" s="213" t="s">
        <v>331</v>
      </c>
      <c r="M17" s="213" t="s">
        <v>178</v>
      </c>
      <c r="N17" s="216" t="s">
        <v>336</v>
      </c>
      <c r="O17" s="197" t="s">
        <v>203</v>
      </c>
      <c r="P17" s="353" t="s">
        <v>681</v>
      </c>
      <c r="Q17" s="353" t="s">
        <v>681</v>
      </c>
      <c r="R17" s="197" t="s">
        <v>681</v>
      </c>
      <c r="S17" s="353" t="s">
        <v>138</v>
      </c>
      <c r="T17" s="353" t="s">
        <v>681</v>
      </c>
      <c r="U17" s="228"/>
      <c r="V17" s="228">
        <v>191.4</v>
      </c>
      <c r="W17" s="228"/>
      <c r="X17" s="213">
        <v>1</v>
      </c>
      <c r="Y17" s="213" t="s">
        <v>138</v>
      </c>
      <c r="Z17" s="214" t="s">
        <v>145</v>
      </c>
      <c r="AA17" s="214" t="s">
        <v>138</v>
      </c>
    </row>
    <row r="18" spans="1:27" ht="27" customHeight="1">
      <c r="A18" s="186">
        <v>12</v>
      </c>
      <c r="B18" s="188" t="s">
        <v>372</v>
      </c>
      <c r="C18" s="196" t="s">
        <v>373</v>
      </c>
      <c r="D18" s="196" t="s">
        <v>145</v>
      </c>
      <c r="E18" s="195" t="s">
        <v>138</v>
      </c>
      <c r="F18" s="344" t="s">
        <v>680</v>
      </c>
      <c r="G18" s="196">
        <v>1960</v>
      </c>
      <c r="H18" s="329">
        <v>517000</v>
      </c>
      <c r="I18" s="185" t="s">
        <v>175</v>
      </c>
      <c r="J18" s="185" t="s">
        <v>366</v>
      </c>
      <c r="K18" s="216" t="s">
        <v>374</v>
      </c>
      <c r="L18" s="213" t="s">
        <v>331</v>
      </c>
      <c r="M18" s="216" t="s">
        <v>376</v>
      </c>
      <c r="N18" s="216" t="s">
        <v>348</v>
      </c>
      <c r="O18" s="197" t="s">
        <v>203</v>
      </c>
      <c r="P18" s="353" t="s">
        <v>681</v>
      </c>
      <c r="Q18" s="353" t="s">
        <v>681</v>
      </c>
      <c r="R18" s="197" t="s">
        <v>681</v>
      </c>
      <c r="S18" s="353" t="s">
        <v>138</v>
      </c>
      <c r="T18" s="353" t="s">
        <v>681</v>
      </c>
      <c r="U18" s="228">
        <v>180.29</v>
      </c>
      <c r="V18" s="228">
        <v>147.03</v>
      </c>
      <c r="W18" s="228">
        <v>922.2</v>
      </c>
      <c r="X18" s="216" t="s">
        <v>375</v>
      </c>
      <c r="Y18" s="213" t="s">
        <v>145</v>
      </c>
      <c r="Z18" s="214" t="s">
        <v>145</v>
      </c>
      <c r="AA18" s="214" t="s">
        <v>138</v>
      </c>
    </row>
    <row r="19" spans="1:27" ht="27" customHeight="1">
      <c r="A19" s="186">
        <v>13</v>
      </c>
      <c r="B19" s="188" t="s">
        <v>377</v>
      </c>
      <c r="C19" s="196" t="s">
        <v>373</v>
      </c>
      <c r="D19" s="196" t="s">
        <v>145</v>
      </c>
      <c r="E19" s="195" t="s">
        <v>138</v>
      </c>
      <c r="F19" s="344" t="s">
        <v>680</v>
      </c>
      <c r="G19" s="196">
        <v>1920</v>
      </c>
      <c r="H19" s="329">
        <v>1143000</v>
      </c>
      <c r="I19" s="185" t="s">
        <v>175</v>
      </c>
      <c r="J19" s="185" t="s">
        <v>366</v>
      </c>
      <c r="K19" s="216" t="s">
        <v>378</v>
      </c>
      <c r="L19" s="213" t="s">
        <v>331</v>
      </c>
      <c r="M19" s="213" t="s">
        <v>178</v>
      </c>
      <c r="N19" s="216" t="s">
        <v>348</v>
      </c>
      <c r="O19" s="197" t="s">
        <v>203</v>
      </c>
      <c r="P19" s="353" t="s">
        <v>681</v>
      </c>
      <c r="Q19" s="353" t="s">
        <v>681</v>
      </c>
      <c r="R19" s="197" t="s">
        <v>681</v>
      </c>
      <c r="S19" s="353" t="s">
        <v>138</v>
      </c>
      <c r="T19" s="353" t="s">
        <v>681</v>
      </c>
      <c r="U19" s="228">
        <v>249</v>
      </c>
      <c r="V19" s="228">
        <v>324.89</v>
      </c>
      <c r="W19" s="228">
        <v>1369.5</v>
      </c>
      <c r="X19" s="216" t="s">
        <v>375</v>
      </c>
      <c r="Y19" s="213" t="s">
        <v>145</v>
      </c>
      <c r="Z19" s="214" t="s">
        <v>145</v>
      </c>
      <c r="AA19" s="214" t="s">
        <v>138</v>
      </c>
    </row>
    <row r="20" spans="1:27" ht="27" customHeight="1">
      <c r="A20" s="186">
        <v>14</v>
      </c>
      <c r="B20" s="188" t="s">
        <v>377</v>
      </c>
      <c r="C20" s="196" t="s">
        <v>379</v>
      </c>
      <c r="D20" s="196" t="s">
        <v>145</v>
      </c>
      <c r="E20" s="195" t="s">
        <v>138</v>
      </c>
      <c r="F20" s="344" t="s">
        <v>680</v>
      </c>
      <c r="G20" s="196">
        <v>1920</v>
      </c>
      <c r="H20" s="329">
        <v>461000</v>
      </c>
      <c r="I20" s="185" t="s">
        <v>175</v>
      </c>
      <c r="J20" s="185" t="s">
        <v>366</v>
      </c>
      <c r="K20" s="216" t="s">
        <v>380</v>
      </c>
      <c r="L20" s="213" t="s">
        <v>331</v>
      </c>
      <c r="M20" s="213" t="s">
        <v>178</v>
      </c>
      <c r="N20" s="216" t="s">
        <v>348</v>
      </c>
      <c r="O20" s="197" t="s">
        <v>203</v>
      </c>
      <c r="P20" s="353" t="s">
        <v>681</v>
      </c>
      <c r="Q20" s="353" t="s">
        <v>681</v>
      </c>
      <c r="R20" s="197" t="s">
        <v>681</v>
      </c>
      <c r="S20" s="353" t="s">
        <v>138</v>
      </c>
      <c r="T20" s="353" t="s">
        <v>681</v>
      </c>
      <c r="U20" s="228">
        <v>182.1</v>
      </c>
      <c r="V20" s="228">
        <v>131.13</v>
      </c>
      <c r="W20" s="228">
        <v>1001.5</v>
      </c>
      <c r="X20" s="216" t="s">
        <v>375</v>
      </c>
      <c r="Y20" s="213" t="s">
        <v>145</v>
      </c>
      <c r="Z20" s="214" t="s">
        <v>145</v>
      </c>
      <c r="AA20" s="214" t="s">
        <v>138</v>
      </c>
    </row>
    <row r="21" spans="1:27" ht="27" customHeight="1">
      <c r="A21" s="186">
        <v>15</v>
      </c>
      <c r="B21" s="188" t="s">
        <v>354</v>
      </c>
      <c r="C21" s="196" t="s">
        <v>355</v>
      </c>
      <c r="D21" s="196" t="s">
        <v>145</v>
      </c>
      <c r="E21" s="195" t="s">
        <v>138</v>
      </c>
      <c r="F21" s="345" t="s">
        <v>138</v>
      </c>
      <c r="G21" s="196">
        <v>1920</v>
      </c>
      <c r="H21" s="329">
        <v>3203.19</v>
      </c>
      <c r="I21" s="185" t="s">
        <v>440</v>
      </c>
      <c r="J21" s="185" t="s">
        <v>138</v>
      </c>
      <c r="K21" s="216" t="s">
        <v>381</v>
      </c>
      <c r="L21" s="213"/>
      <c r="M21" s="213"/>
      <c r="N21" s="216"/>
      <c r="O21" s="197" t="s">
        <v>682</v>
      </c>
      <c r="P21" s="353"/>
      <c r="Q21" s="353"/>
      <c r="R21" s="197"/>
      <c r="S21" s="353"/>
      <c r="T21" s="196"/>
      <c r="U21" s="228"/>
      <c r="V21" s="228"/>
      <c r="W21" s="228"/>
      <c r="X21" s="213"/>
      <c r="Y21" s="213"/>
      <c r="Z21" s="214"/>
      <c r="AA21" s="214" t="s">
        <v>138</v>
      </c>
    </row>
    <row r="22" spans="1:27" ht="27" customHeight="1">
      <c r="A22" s="186">
        <v>16</v>
      </c>
      <c r="B22" s="188" t="s">
        <v>382</v>
      </c>
      <c r="C22" s="196" t="s">
        <v>340</v>
      </c>
      <c r="D22" s="196" t="s">
        <v>145</v>
      </c>
      <c r="E22" s="195" t="s">
        <v>138</v>
      </c>
      <c r="F22" s="344" t="s">
        <v>680</v>
      </c>
      <c r="G22" s="196">
        <v>1901</v>
      </c>
      <c r="H22" s="329">
        <v>626000</v>
      </c>
      <c r="I22" s="185" t="s">
        <v>175</v>
      </c>
      <c r="J22" s="185" t="s">
        <v>366</v>
      </c>
      <c r="K22" s="216" t="s">
        <v>383</v>
      </c>
      <c r="L22" s="213" t="s">
        <v>331</v>
      </c>
      <c r="M22" s="216" t="s">
        <v>376</v>
      </c>
      <c r="N22" s="216" t="s">
        <v>348</v>
      </c>
      <c r="O22" s="197" t="s">
        <v>203</v>
      </c>
      <c r="P22" s="353" t="s">
        <v>681</v>
      </c>
      <c r="Q22" s="353" t="s">
        <v>681</v>
      </c>
      <c r="R22" s="197" t="s">
        <v>681</v>
      </c>
      <c r="S22" s="353" t="s">
        <v>138</v>
      </c>
      <c r="T22" s="353" t="s">
        <v>681</v>
      </c>
      <c r="U22" s="228">
        <v>109.19</v>
      </c>
      <c r="V22" s="228">
        <v>177.98</v>
      </c>
      <c r="W22" s="228"/>
      <c r="X22" s="216" t="s">
        <v>375</v>
      </c>
      <c r="Y22" s="213" t="s">
        <v>145</v>
      </c>
      <c r="Z22" s="214" t="s">
        <v>145</v>
      </c>
      <c r="AA22" s="214" t="s">
        <v>138</v>
      </c>
    </row>
    <row r="23" spans="1:27" ht="27" customHeight="1">
      <c r="A23" s="186">
        <v>17</v>
      </c>
      <c r="B23" s="188" t="s">
        <v>185</v>
      </c>
      <c r="C23" s="196" t="s">
        <v>346</v>
      </c>
      <c r="D23" s="196" t="s">
        <v>145</v>
      </c>
      <c r="E23" s="195" t="s">
        <v>138</v>
      </c>
      <c r="F23" s="344" t="s">
        <v>680</v>
      </c>
      <c r="G23" s="196">
        <v>1970</v>
      </c>
      <c r="H23" s="329">
        <v>90000</v>
      </c>
      <c r="I23" s="185" t="s">
        <v>175</v>
      </c>
      <c r="J23" s="185" t="s">
        <v>138</v>
      </c>
      <c r="K23" s="216" t="s">
        <v>383</v>
      </c>
      <c r="L23" s="213" t="s">
        <v>331</v>
      </c>
      <c r="M23" s="213" t="s">
        <v>178</v>
      </c>
      <c r="N23" s="216" t="s">
        <v>385</v>
      </c>
      <c r="O23" s="197" t="s">
        <v>682</v>
      </c>
      <c r="P23" s="353" t="s">
        <v>681</v>
      </c>
      <c r="Q23" s="353" t="s">
        <v>681</v>
      </c>
      <c r="R23" s="197"/>
      <c r="S23" s="353"/>
      <c r="T23" s="196"/>
      <c r="U23" s="228">
        <v>64.41</v>
      </c>
      <c r="V23" s="228">
        <v>51.07</v>
      </c>
      <c r="W23" s="228"/>
      <c r="X23" s="213" t="s">
        <v>384</v>
      </c>
      <c r="Y23" s="213" t="s">
        <v>138</v>
      </c>
      <c r="Z23" s="214" t="s">
        <v>138</v>
      </c>
      <c r="AA23" s="214" t="s">
        <v>138</v>
      </c>
    </row>
    <row r="24" spans="1:27" ht="27" customHeight="1">
      <c r="A24" s="186">
        <v>18</v>
      </c>
      <c r="B24" s="188" t="s">
        <v>386</v>
      </c>
      <c r="C24" s="196" t="s">
        <v>340</v>
      </c>
      <c r="D24" s="196" t="s">
        <v>145</v>
      </c>
      <c r="E24" s="195" t="s">
        <v>138</v>
      </c>
      <c r="F24" s="344" t="s">
        <v>680</v>
      </c>
      <c r="G24" s="196">
        <v>1920</v>
      </c>
      <c r="H24" s="329">
        <v>874000</v>
      </c>
      <c r="I24" s="185" t="s">
        <v>175</v>
      </c>
      <c r="J24" s="185" t="s">
        <v>366</v>
      </c>
      <c r="K24" s="216" t="s">
        <v>387</v>
      </c>
      <c r="L24" s="213" t="s">
        <v>331</v>
      </c>
      <c r="M24" s="213" t="s">
        <v>178</v>
      </c>
      <c r="N24" s="216" t="s">
        <v>388</v>
      </c>
      <c r="O24" s="197" t="s">
        <v>203</v>
      </c>
      <c r="P24" s="353" t="s">
        <v>681</v>
      </c>
      <c r="Q24" s="353" t="s">
        <v>681</v>
      </c>
      <c r="R24" s="197" t="s">
        <v>681</v>
      </c>
      <c r="S24" s="353" t="s">
        <v>138</v>
      </c>
      <c r="T24" s="353" t="s">
        <v>681</v>
      </c>
      <c r="U24" s="228">
        <v>254.66</v>
      </c>
      <c r="V24" s="228">
        <v>248.27</v>
      </c>
      <c r="W24" s="228">
        <v>1290</v>
      </c>
      <c r="X24" s="216" t="s">
        <v>375</v>
      </c>
      <c r="Y24" s="213" t="s">
        <v>145</v>
      </c>
      <c r="Z24" s="214" t="s">
        <v>145</v>
      </c>
      <c r="AA24" s="214" t="s">
        <v>138</v>
      </c>
    </row>
    <row r="25" spans="1:27" ht="27" customHeight="1">
      <c r="A25" s="186">
        <v>19</v>
      </c>
      <c r="B25" s="188" t="s">
        <v>185</v>
      </c>
      <c r="C25" s="196" t="s">
        <v>389</v>
      </c>
      <c r="D25" s="196" t="s">
        <v>145</v>
      </c>
      <c r="E25" s="195" t="s">
        <v>138</v>
      </c>
      <c r="F25" s="345" t="s">
        <v>138</v>
      </c>
      <c r="G25" s="196">
        <v>1920</v>
      </c>
      <c r="H25" s="329">
        <v>173000</v>
      </c>
      <c r="I25" s="185" t="s">
        <v>175</v>
      </c>
      <c r="J25" s="185" t="s">
        <v>138</v>
      </c>
      <c r="K25" s="216" t="s">
        <v>387</v>
      </c>
      <c r="L25" s="213" t="s">
        <v>331</v>
      </c>
      <c r="M25" s="213" t="s">
        <v>178</v>
      </c>
      <c r="N25" s="216" t="s">
        <v>348</v>
      </c>
      <c r="O25" s="197" t="s">
        <v>682</v>
      </c>
      <c r="P25" s="353" t="s">
        <v>681</v>
      </c>
      <c r="Q25" s="353"/>
      <c r="R25" s="197"/>
      <c r="S25" s="353"/>
      <c r="T25" s="196"/>
      <c r="U25" s="228">
        <v>109.76</v>
      </c>
      <c r="V25" s="228">
        <v>97.76</v>
      </c>
      <c r="W25" s="228"/>
      <c r="X25" s="213">
        <v>1</v>
      </c>
      <c r="Y25" s="213" t="s">
        <v>138</v>
      </c>
      <c r="Z25" s="214" t="s">
        <v>138</v>
      </c>
      <c r="AA25" s="214" t="s">
        <v>138</v>
      </c>
    </row>
    <row r="26" spans="1:27" ht="27" customHeight="1">
      <c r="A26" s="186">
        <v>20</v>
      </c>
      <c r="B26" s="188" t="s">
        <v>390</v>
      </c>
      <c r="C26" s="196" t="s">
        <v>391</v>
      </c>
      <c r="D26" s="196" t="s">
        <v>145</v>
      </c>
      <c r="E26" s="195" t="s">
        <v>138</v>
      </c>
      <c r="F26" s="345" t="s">
        <v>138</v>
      </c>
      <c r="G26" s="196">
        <v>1950</v>
      </c>
      <c r="H26" s="329">
        <v>868000</v>
      </c>
      <c r="I26" s="185" t="s">
        <v>175</v>
      </c>
      <c r="J26" s="185" t="s">
        <v>366</v>
      </c>
      <c r="K26" s="216" t="s">
        <v>677</v>
      </c>
      <c r="L26" s="213" t="s">
        <v>148</v>
      </c>
      <c r="M26" s="213" t="s">
        <v>392</v>
      </c>
      <c r="N26" s="216" t="s">
        <v>368</v>
      </c>
      <c r="O26" s="197" t="s">
        <v>203</v>
      </c>
      <c r="P26" s="353" t="s">
        <v>681</v>
      </c>
      <c r="Q26" s="353" t="s">
        <v>681</v>
      </c>
      <c r="R26" s="197" t="s">
        <v>681</v>
      </c>
      <c r="S26" s="353" t="s">
        <v>138</v>
      </c>
      <c r="T26" s="353" t="s">
        <v>681</v>
      </c>
      <c r="U26" s="228">
        <v>132</v>
      </c>
      <c r="V26" s="228">
        <v>288</v>
      </c>
      <c r="W26" s="228">
        <v>1100</v>
      </c>
      <c r="X26" s="213">
        <v>3</v>
      </c>
      <c r="Y26" s="213" t="s">
        <v>145</v>
      </c>
      <c r="Z26" s="214" t="s">
        <v>145</v>
      </c>
      <c r="AA26" s="214" t="s">
        <v>138</v>
      </c>
    </row>
    <row r="27" spans="1:27" ht="27" customHeight="1">
      <c r="A27" s="186">
        <v>21</v>
      </c>
      <c r="B27" s="188" t="s">
        <v>393</v>
      </c>
      <c r="C27" s="196" t="s">
        <v>394</v>
      </c>
      <c r="D27" s="196" t="s">
        <v>145</v>
      </c>
      <c r="E27" s="195" t="s">
        <v>138</v>
      </c>
      <c r="F27" s="344" t="s">
        <v>680</v>
      </c>
      <c r="G27" s="196">
        <v>1930</v>
      </c>
      <c r="H27" s="329">
        <v>186000</v>
      </c>
      <c r="I27" s="185" t="s">
        <v>175</v>
      </c>
      <c r="J27" s="185" t="s">
        <v>366</v>
      </c>
      <c r="K27" s="216" t="s">
        <v>395</v>
      </c>
      <c r="L27" s="213" t="s">
        <v>331</v>
      </c>
      <c r="M27" s="213"/>
      <c r="N27" s="216" t="s">
        <v>348</v>
      </c>
      <c r="O27" s="197" t="s">
        <v>203</v>
      </c>
      <c r="P27" s="353" t="s">
        <v>681</v>
      </c>
      <c r="Q27" s="353" t="s">
        <v>681</v>
      </c>
      <c r="R27" s="197" t="s">
        <v>681</v>
      </c>
      <c r="S27" s="353" t="s">
        <v>138</v>
      </c>
      <c r="T27" s="353" t="s">
        <v>681</v>
      </c>
      <c r="U27" s="228"/>
      <c r="V27" s="228">
        <v>60</v>
      </c>
      <c r="W27" s="228"/>
      <c r="X27" s="213">
        <v>1</v>
      </c>
      <c r="Y27" s="213" t="s">
        <v>138</v>
      </c>
      <c r="Z27" s="214" t="s">
        <v>138</v>
      </c>
      <c r="AA27" s="214" t="s">
        <v>138</v>
      </c>
    </row>
    <row r="28" spans="1:27" ht="27" customHeight="1">
      <c r="A28" s="186">
        <v>22</v>
      </c>
      <c r="B28" s="188" t="s">
        <v>393</v>
      </c>
      <c r="C28" s="196" t="s">
        <v>396</v>
      </c>
      <c r="D28" s="196" t="s">
        <v>145</v>
      </c>
      <c r="E28" s="195" t="s">
        <v>138</v>
      </c>
      <c r="F28" s="345" t="s">
        <v>138</v>
      </c>
      <c r="G28" s="196">
        <v>2013</v>
      </c>
      <c r="H28" s="329">
        <v>318000</v>
      </c>
      <c r="I28" s="185" t="s">
        <v>175</v>
      </c>
      <c r="J28" s="185" t="s">
        <v>366</v>
      </c>
      <c r="K28" s="216" t="s">
        <v>397</v>
      </c>
      <c r="L28" s="213" t="s">
        <v>353</v>
      </c>
      <c r="M28" s="213"/>
      <c r="N28" s="216" t="s">
        <v>398</v>
      </c>
      <c r="O28" s="197" t="s">
        <v>203</v>
      </c>
      <c r="P28" s="353" t="s">
        <v>681</v>
      </c>
      <c r="Q28" s="353" t="s">
        <v>681</v>
      </c>
      <c r="R28" s="197" t="s">
        <v>681</v>
      </c>
      <c r="S28" s="353" t="s">
        <v>138</v>
      </c>
      <c r="T28" s="353" t="s">
        <v>681</v>
      </c>
      <c r="U28" s="228">
        <v>120</v>
      </c>
      <c r="V28" s="228">
        <v>102.67</v>
      </c>
      <c r="W28" s="228">
        <v>581</v>
      </c>
      <c r="X28" s="213">
        <v>1</v>
      </c>
      <c r="Y28" s="213" t="s">
        <v>138</v>
      </c>
      <c r="Z28" s="214" t="s">
        <v>145</v>
      </c>
      <c r="AA28" s="214" t="s">
        <v>138</v>
      </c>
    </row>
    <row r="29" spans="1:27" ht="27" customHeight="1">
      <c r="A29" s="186">
        <v>23</v>
      </c>
      <c r="B29" s="188" t="s">
        <v>696</v>
      </c>
      <c r="C29" s="196" t="s">
        <v>399</v>
      </c>
      <c r="D29" s="196" t="s">
        <v>145</v>
      </c>
      <c r="E29" s="195" t="s">
        <v>138</v>
      </c>
      <c r="F29" s="345" t="s">
        <v>138</v>
      </c>
      <c r="G29" s="196">
        <v>1974</v>
      </c>
      <c r="H29" s="329">
        <v>813000</v>
      </c>
      <c r="I29" s="185" t="s">
        <v>175</v>
      </c>
      <c r="J29" s="185" t="s">
        <v>366</v>
      </c>
      <c r="K29" s="216" t="s">
        <v>400</v>
      </c>
      <c r="L29" s="213" t="s">
        <v>353</v>
      </c>
      <c r="M29" s="213"/>
      <c r="N29" s="216" t="s">
        <v>368</v>
      </c>
      <c r="O29" s="197" t="s">
        <v>203</v>
      </c>
      <c r="P29" s="353" t="s">
        <v>681</v>
      </c>
      <c r="Q29" s="353" t="s">
        <v>681</v>
      </c>
      <c r="R29" s="197" t="s">
        <v>681</v>
      </c>
      <c r="S29" s="353" t="s">
        <v>138</v>
      </c>
      <c r="T29" s="353" t="s">
        <v>681</v>
      </c>
      <c r="U29" s="228"/>
      <c r="V29" s="228">
        <v>230.98</v>
      </c>
      <c r="W29" s="228"/>
      <c r="X29" s="213">
        <v>1</v>
      </c>
      <c r="Y29" s="213" t="s">
        <v>145</v>
      </c>
      <c r="Z29" s="214" t="s">
        <v>145</v>
      </c>
      <c r="AA29" s="214" t="s">
        <v>138</v>
      </c>
    </row>
    <row r="30" spans="1:27" ht="27" customHeight="1">
      <c r="A30" s="186">
        <v>24</v>
      </c>
      <c r="B30" s="188" t="s">
        <v>401</v>
      </c>
      <c r="C30" s="196" t="s">
        <v>402</v>
      </c>
      <c r="D30" s="196" t="s">
        <v>145</v>
      </c>
      <c r="E30" s="195" t="s">
        <v>138</v>
      </c>
      <c r="F30" s="345" t="s">
        <v>138</v>
      </c>
      <c r="G30" s="196">
        <v>2003</v>
      </c>
      <c r="H30" s="329">
        <v>33182.86</v>
      </c>
      <c r="I30" s="185" t="s">
        <v>440</v>
      </c>
      <c r="J30" s="185" t="s">
        <v>138</v>
      </c>
      <c r="K30" s="216" t="s">
        <v>403</v>
      </c>
      <c r="L30" s="213" t="s">
        <v>353</v>
      </c>
      <c r="M30" s="213"/>
      <c r="N30" s="216" t="s">
        <v>368</v>
      </c>
      <c r="O30" s="197" t="s">
        <v>203</v>
      </c>
      <c r="P30" s="353" t="s">
        <v>681</v>
      </c>
      <c r="Q30" s="353" t="s">
        <v>681</v>
      </c>
      <c r="R30" s="197" t="s">
        <v>681</v>
      </c>
      <c r="S30" s="353" t="s">
        <v>138</v>
      </c>
      <c r="T30" s="353" t="s">
        <v>681</v>
      </c>
      <c r="U30" s="228"/>
      <c r="V30" s="228"/>
      <c r="W30" s="228"/>
      <c r="X30" s="213">
        <v>1</v>
      </c>
      <c r="Y30" s="213" t="s">
        <v>145</v>
      </c>
      <c r="Z30" s="214" t="s">
        <v>404</v>
      </c>
      <c r="AA30" s="214" t="s">
        <v>138</v>
      </c>
    </row>
    <row r="31" spans="1:27" ht="38.25" customHeight="1">
      <c r="A31" s="186">
        <v>25</v>
      </c>
      <c r="B31" s="188" t="s">
        <v>405</v>
      </c>
      <c r="C31" s="196" t="s">
        <v>406</v>
      </c>
      <c r="D31" s="196" t="s">
        <v>145</v>
      </c>
      <c r="E31" s="195" t="s">
        <v>138</v>
      </c>
      <c r="F31" s="345" t="s">
        <v>138</v>
      </c>
      <c r="G31" s="196">
        <v>2011</v>
      </c>
      <c r="H31" s="329">
        <v>25198.9</v>
      </c>
      <c r="I31" s="185" t="s">
        <v>440</v>
      </c>
      <c r="J31" s="185" t="s">
        <v>138</v>
      </c>
      <c r="K31" s="216" t="s">
        <v>360</v>
      </c>
      <c r="L31" s="216" t="s">
        <v>407</v>
      </c>
      <c r="M31" s="216" t="s">
        <v>408</v>
      </c>
      <c r="N31" s="216" t="s">
        <v>409</v>
      </c>
      <c r="O31" s="197" t="s">
        <v>203</v>
      </c>
      <c r="P31" s="353" t="s">
        <v>681</v>
      </c>
      <c r="Q31" s="353" t="s">
        <v>681</v>
      </c>
      <c r="R31" s="196" t="s">
        <v>681</v>
      </c>
      <c r="S31" s="353" t="s">
        <v>138</v>
      </c>
      <c r="T31" s="353" t="s">
        <v>681</v>
      </c>
      <c r="U31" s="228">
        <v>14.87</v>
      </c>
      <c r="V31" s="228">
        <v>14.7</v>
      </c>
      <c r="W31" s="228">
        <v>41.62</v>
      </c>
      <c r="X31" s="213">
        <v>1</v>
      </c>
      <c r="Y31" s="213" t="s">
        <v>138</v>
      </c>
      <c r="Z31" s="213" t="s">
        <v>145</v>
      </c>
      <c r="AA31" s="213" t="s">
        <v>138</v>
      </c>
    </row>
    <row r="32" spans="1:27" ht="41.25" customHeight="1">
      <c r="A32" s="186">
        <v>26</v>
      </c>
      <c r="B32" s="188" t="s">
        <v>697</v>
      </c>
      <c r="C32" s="196" t="s">
        <v>351</v>
      </c>
      <c r="D32" s="196" t="s">
        <v>145</v>
      </c>
      <c r="E32" s="195" t="s">
        <v>138</v>
      </c>
      <c r="F32" s="344" t="s">
        <v>680</v>
      </c>
      <c r="G32" s="196" t="s">
        <v>410</v>
      </c>
      <c r="H32" s="329">
        <v>494646.36</v>
      </c>
      <c r="I32" s="185" t="s">
        <v>440</v>
      </c>
      <c r="J32" s="211" t="s">
        <v>366</v>
      </c>
      <c r="K32" s="216" t="s">
        <v>411</v>
      </c>
      <c r="L32" s="216" t="s">
        <v>412</v>
      </c>
      <c r="M32" s="216" t="s">
        <v>413</v>
      </c>
      <c r="N32" s="216" t="s">
        <v>414</v>
      </c>
      <c r="O32" s="197" t="s">
        <v>203</v>
      </c>
      <c r="P32" s="353" t="s">
        <v>681</v>
      </c>
      <c r="Q32" s="353" t="s">
        <v>681</v>
      </c>
      <c r="R32" s="196" t="s">
        <v>681</v>
      </c>
      <c r="S32" s="353" t="s">
        <v>138</v>
      </c>
      <c r="T32" s="353" t="s">
        <v>681</v>
      </c>
      <c r="U32" s="228">
        <v>179</v>
      </c>
      <c r="V32" s="228">
        <v>152.2</v>
      </c>
      <c r="W32" s="228"/>
      <c r="X32" s="213">
        <v>1</v>
      </c>
      <c r="Y32" s="213" t="s">
        <v>138</v>
      </c>
      <c r="Z32" s="213" t="s">
        <v>138</v>
      </c>
      <c r="AA32" s="213" t="s">
        <v>138</v>
      </c>
    </row>
    <row r="33" spans="1:27" ht="27" customHeight="1">
      <c r="A33" s="186">
        <v>27</v>
      </c>
      <c r="B33" s="188" t="s">
        <v>415</v>
      </c>
      <c r="C33" s="196" t="s">
        <v>389</v>
      </c>
      <c r="D33" s="196" t="s">
        <v>138</v>
      </c>
      <c r="E33" s="195" t="s">
        <v>138</v>
      </c>
      <c r="F33" s="345" t="s">
        <v>138</v>
      </c>
      <c r="G33" s="196">
        <v>1965</v>
      </c>
      <c r="H33" s="330">
        <v>78000</v>
      </c>
      <c r="I33" s="351" t="s">
        <v>175</v>
      </c>
      <c r="J33" s="311" t="s">
        <v>416</v>
      </c>
      <c r="K33" s="221" t="s">
        <v>417</v>
      </c>
      <c r="L33" s="216" t="s">
        <v>418</v>
      </c>
      <c r="M33" s="216" t="s">
        <v>419</v>
      </c>
      <c r="N33" s="216" t="s">
        <v>368</v>
      </c>
      <c r="O33" s="197" t="s">
        <v>682</v>
      </c>
      <c r="P33" s="353" t="s">
        <v>681</v>
      </c>
      <c r="Q33" s="353"/>
      <c r="R33" s="196"/>
      <c r="S33" s="353"/>
      <c r="T33" s="353"/>
      <c r="U33" s="228">
        <v>37.2</v>
      </c>
      <c r="V33" s="228">
        <v>35.5</v>
      </c>
      <c r="W33" s="228"/>
      <c r="X33" s="213">
        <v>1</v>
      </c>
      <c r="Y33" s="213" t="s">
        <v>138</v>
      </c>
      <c r="Z33" s="213" t="s">
        <v>138</v>
      </c>
      <c r="AA33" s="213" t="s">
        <v>138</v>
      </c>
    </row>
    <row r="34" spans="1:27" ht="27" customHeight="1">
      <c r="A34" s="186">
        <v>28</v>
      </c>
      <c r="B34" s="189" t="s">
        <v>420</v>
      </c>
      <c r="C34" s="197" t="s">
        <v>351</v>
      </c>
      <c r="D34" s="197" t="s">
        <v>145</v>
      </c>
      <c r="E34" s="195" t="s">
        <v>138</v>
      </c>
      <c r="F34" s="346" t="s">
        <v>138</v>
      </c>
      <c r="G34" s="205">
        <v>1968</v>
      </c>
      <c r="H34" s="331">
        <v>571000</v>
      </c>
      <c r="I34" s="352" t="s">
        <v>175</v>
      </c>
      <c r="J34" s="211" t="s">
        <v>366</v>
      </c>
      <c r="K34" s="222" t="s">
        <v>421</v>
      </c>
      <c r="L34" s="217" t="s">
        <v>353</v>
      </c>
      <c r="M34" s="217"/>
      <c r="N34" s="217" t="s">
        <v>368</v>
      </c>
      <c r="O34" s="198" t="s">
        <v>203</v>
      </c>
      <c r="P34" s="353" t="s">
        <v>681</v>
      </c>
      <c r="Q34" s="353" t="s">
        <v>681</v>
      </c>
      <c r="R34" s="198" t="s">
        <v>681</v>
      </c>
      <c r="S34" s="353" t="s">
        <v>138</v>
      </c>
      <c r="T34" s="353" t="s">
        <v>681</v>
      </c>
      <c r="U34" s="229"/>
      <c r="V34" s="229">
        <v>162.34</v>
      </c>
      <c r="W34" s="229"/>
      <c r="X34" s="217">
        <v>1</v>
      </c>
      <c r="Y34" s="217" t="s">
        <v>138</v>
      </c>
      <c r="Z34" s="217" t="s">
        <v>145</v>
      </c>
      <c r="AA34" s="217" t="s">
        <v>138</v>
      </c>
    </row>
    <row r="35" spans="1:27" ht="27" customHeight="1">
      <c r="A35" s="190">
        <v>29</v>
      </c>
      <c r="B35" s="191" t="s">
        <v>422</v>
      </c>
      <c r="C35" s="198" t="s">
        <v>351</v>
      </c>
      <c r="D35" s="198" t="s">
        <v>145</v>
      </c>
      <c r="E35" s="195" t="s">
        <v>138</v>
      </c>
      <c r="F35" s="346" t="s">
        <v>138</v>
      </c>
      <c r="G35" s="206">
        <v>2018</v>
      </c>
      <c r="H35" s="331">
        <v>698572.03</v>
      </c>
      <c r="I35" s="352" t="s">
        <v>440</v>
      </c>
      <c r="J35" s="211" t="s">
        <v>366</v>
      </c>
      <c r="K35" s="222" t="s">
        <v>423</v>
      </c>
      <c r="L35" s="218" t="s">
        <v>353</v>
      </c>
      <c r="M35" s="219" t="s">
        <v>424</v>
      </c>
      <c r="N35" s="218" t="s">
        <v>425</v>
      </c>
      <c r="O35" s="202" t="s">
        <v>203</v>
      </c>
      <c r="P35" s="353" t="s">
        <v>681</v>
      </c>
      <c r="Q35" s="353" t="s">
        <v>681</v>
      </c>
      <c r="R35" s="202" t="s">
        <v>681</v>
      </c>
      <c r="S35" s="353" t="s">
        <v>138</v>
      </c>
      <c r="T35" s="353" t="s">
        <v>681</v>
      </c>
      <c r="U35" s="230">
        <v>258.33</v>
      </c>
      <c r="V35" s="230">
        <v>223.74</v>
      </c>
      <c r="W35" s="230">
        <v>1266</v>
      </c>
      <c r="X35" s="218">
        <v>1</v>
      </c>
      <c r="Y35" s="218" t="s">
        <v>138</v>
      </c>
      <c r="Z35" s="218" t="s">
        <v>145</v>
      </c>
      <c r="AA35" s="218" t="s">
        <v>138</v>
      </c>
    </row>
    <row r="36" spans="1:27" ht="27" customHeight="1">
      <c r="A36" s="192">
        <v>30</v>
      </c>
      <c r="B36" s="193" t="s">
        <v>426</v>
      </c>
      <c r="C36" s="199" t="s">
        <v>427</v>
      </c>
      <c r="D36" s="202" t="s">
        <v>145</v>
      </c>
      <c r="E36" s="195" t="s">
        <v>138</v>
      </c>
      <c r="F36" s="346" t="s">
        <v>138</v>
      </c>
      <c r="G36" s="202" t="s">
        <v>428</v>
      </c>
      <c r="H36" s="331">
        <v>267712</v>
      </c>
      <c r="I36" s="352" t="s">
        <v>440</v>
      </c>
      <c r="J36" s="211" t="s">
        <v>366</v>
      </c>
      <c r="K36" s="219" t="s">
        <v>429</v>
      </c>
      <c r="L36" s="219" t="s">
        <v>430</v>
      </c>
      <c r="M36" s="219" t="s">
        <v>431</v>
      </c>
      <c r="N36" s="219" t="s">
        <v>432</v>
      </c>
      <c r="O36" s="202" t="s">
        <v>203</v>
      </c>
      <c r="P36" s="353" t="s">
        <v>681</v>
      </c>
      <c r="Q36" s="353" t="s">
        <v>681</v>
      </c>
      <c r="R36" s="199" t="s">
        <v>681</v>
      </c>
      <c r="S36" s="353" t="s">
        <v>138</v>
      </c>
      <c r="T36" s="353" t="s">
        <v>681</v>
      </c>
      <c r="U36" s="230">
        <v>319</v>
      </c>
      <c r="V36" s="230">
        <v>265.42</v>
      </c>
      <c r="W36" s="230"/>
      <c r="X36" s="218">
        <v>1</v>
      </c>
      <c r="Y36" s="218" t="s">
        <v>138</v>
      </c>
      <c r="Z36" s="218" t="s">
        <v>145</v>
      </c>
      <c r="AA36" s="218" t="s">
        <v>138</v>
      </c>
    </row>
    <row r="37" spans="1:27" s="15" customFormat="1" ht="27" customHeight="1">
      <c r="A37" s="192">
        <v>31</v>
      </c>
      <c r="B37" s="193" t="s">
        <v>433</v>
      </c>
      <c r="C37" s="199" t="s">
        <v>427</v>
      </c>
      <c r="D37" s="202" t="s">
        <v>145</v>
      </c>
      <c r="E37" s="195" t="s">
        <v>138</v>
      </c>
      <c r="F37" s="346" t="s">
        <v>138</v>
      </c>
      <c r="G37" s="199" t="s">
        <v>678</v>
      </c>
      <c r="H37" s="331">
        <v>67804.43</v>
      </c>
      <c r="I37" s="234" t="s">
        <v>440</v>
      </c>
      <c r="J37" s="312" t="s">
        <v>366</v>
      </c>
      <c r="K37" s="219" t="s">
        <v>434</v>
      </c>
      <c r="L37" s="218" t="s">
        <v>331</v>
      </c>
      <c r="M37" s="219" t="s">
        <v>419</v>
      </c>
      <c r="N37" s="218" t="s">
        <v>435</v>
      </c>
      <c r="O37" s="202" t="s">
        <v>203</v>
      </c>
      <c r="P37" s="353" t="s">
        <v>681</v>
      </c>
      <c r="Q37" s="353" t="s">
        <v>681</v>
      </c>
      <c r="R37" s="202" t="s">
        <v>681</v>
      </c>
      <c r="S37" s="353" t="s">
        <v>138</v>
      </c>
      <c r="T37" s="353" t="s">
        <v>681</v>
      </c>
      <c r="U37" s="230">
        <v>78.74</v>
      </c>
      <c r="V37" s="230">
        <v>51.43</v>
      </c>
      <c r="W37" s="230">
        <v>179.41</v>
      </c>
      <c r="X37" s="218">
        <v>1</v>
      </c>
      <c r="Y37" s="218" t="s">
        <v>138</v>
      </c>
      <c r="Z37" s="218" t="s">
        <v>145</v>
      </c>
      <c r="AA37" s="218" t="s">
        <v>138</v>
      </c>
    </row>
    <row r="38" spans="1:27" s="15" customFormat="1" ht="27" customHeight="1">
      <c r="A38" s="232">
        <f>A37+1</f>
        <v>32</v>
      </c>
      <c r="B38" s="235" t="s">
        <v>437</v>
      </c>
      <c r="C38" s="236" t="s">
        <v>438</v>
      </c>
      <c r="D38" s="236" t="s">
        <v>145</v>
      </c>
      <c r="E38" s="195" t="s">
        <v>138</v>
      </c>
      <c r="F38" s="346" t="s">
        <v>138</v>
      </c>
      <c r="G38" s="237" t="s">
        <v>439</v>
      </c>
      <c r="H38" s="238">
        <v>960636.98</v>
      </c>
      <c r="I38" s="239" t="s">
        <v>440</v>
      </c>
      <c r="J38" s="234"/>
      <c r="K38" s="248" t="s">
        <v>459</v>
      </c>
      <c r="L38" s="218"/>
      <c r="M38" s="219"/>
      <c r="N38" s="218"/>
      <c r="O38" s="181"/>
      <c r="P38" s="181"/>
      <c r="Q38" s="181"/>
      <c r="R38" s="181"/>
      <c r="S38" s="182"/>
      <c r="T38" s="181"/>
      <c r="U38" s="230"/>
      <c r="V38" s="230"/>
      <c r="W38" s="230"/>
      <c r="X38" s="218"/>
      <c r="Y38" s="218"/>
      <c r="Z38" s="218"/>
      <c r="AA38" s="218"/>
    </row>
    <row r="39" spans="1:27" s="15" customFormat="1" ht="27" customHeight="1">
      <c r="A39" s="232">
        <f aca="true" t="shared" si="0" ref="A39:A48">A38+1</f>
        <v>33</v>
      </c>
      <c r="B39" s="235" t="s">
        <v>441</v>
      </c>
      <c r="C39" s="236" t="s">
        <v>438</v>
      </c>
      <c r="D39" s="236" t="s">
        <v>145</v>
      </c>
      <c r="E39" s="195" t="s">
        <v>138</v>
      </c>
      <c r="F39" s="346" t="s">
        <v>138</v>
      </c>
      <c r="G39" s="237" t="s">
        <v>442</v>
      </c>
      <c r="H39" s="238">
        <v>254893.71</v>
      </c>
      <c r="I39" s="239" t="s">
        <v>440</v>
      </c>
      <c r="J39" s="234"/>
      <c r="K39" s="248" t="s">
        <v>460</v>
      </c>
      <c r="L39" s="218"/>
      <c r="M39" s="219"/>
      <c r="N39" s="218"/>
      <c r="O39" s="181"/>
      <c r="P39" s="181"/>
      <c r="Q39" s="181"/>
      <c r="R39" s="181"/>
      <c r="S39" s="182"/>
      <c r="T39" s="181"/>
      <c r="U39" s="230"/>
      <c r="V39" s="230"/>
      <c r="W39" s="230"/>
      <c r="X39" s="218"/>
      <c r="Y39" s="218"/>
      <c r="Z39" s="218"/>
      <c r="AA39" s="218"/>
    </row>
    <row r="40" spans="1:27" s="15" customFormat="1" ht="27" customHeight="1">
      <c r="A40" s="232">
        <f t="shared" si="0"/>
        <v>34</v>
      </c>
      <c r="B40" s="240" t="s">
        <v>443</v>
      </c>
      <c r="C40" s="147" t="s">
        <v>444</v>
      </c>
      <c r="D40" s="236" t="s">
        <v>145</v>
      </c>
      <c r="E40" s="195" t="s">
        <v>138</v>
      </c>
      <c r="F40" s="346" t="s">
        <v>138</v>
      </c>
      <c r="G40" s="241" t="s">
        <v>439</v>
      </c>
      <c r="H40" s="242">
        <v>41777.04</v>
      </c>
      <c r="I40" s="239" t="s">
        <v>440</v>
      </c>
      <c r="J40" s="234"/>
      <c r="K40" s="248" t="s">
        <v>461</v>
      </c>
      <c r="L40" s="218"/>
      <c r="M40" s="219"/>
      <c r="N40" s="218"/>
      <c r="O40" s="181"/>
      <c r="P40" s="181"/>
      <c r="Q40" s="181"/>
      <c r="R40" s="181"/>
      <c r="S40" s="182"/>
      <c r="T40" s="181"/>
      <c r="U40" s="230"/>
      <c r="V40" s="230"/>
      <c r="W40" s="230"/>
      <c r="X40" s="218"/>
      <c r="Y40" s="218"/>
      <c r="Z40" s="218"/>
      <c r="AA40" s="218"/>
    </row>
    <row r="41" spans="1:27" s="15" customFormat="1" ht="27" customHeight="1">
      <c r="A41" s="232">
        <f t="shared" si="0"/>
        <v>35</v>
      </c>
      <c r="B41" s="243" t="s">
        <v>445</v>
      </c>
      <c r="C41" s="147" t="s">
        <v>444</v>
      </c>
      <c r="D41" s="236" t="s">
        <v>145</v>
      </c>
      <c r="E41" s="195" t="s">
        <v>138</v>
      </c>
      <c r="F41" s="346" t="s">
        <v>138</v>
      </c>
      <c r="G41" s="241" t="s">
        <v>446</v>
      </c>
      <c r="H41" s="242">
        <v>185403.92</v>
      </c>
      <c r="I41" s="239" t="s">
        <v>440</v>
      </c>
      <c r="J41" s="234"/>
      <c r="K41" s="248" t="s">
        <v>462</v>
      </c>
      <c r="L41" s="218"/>
      <c r="M41" s="219"/>
      <c r="N41" s="218"/>
      <c r="O41" s="181"/>
      <c r="P41" s="181"/>
      <c r="Q41" s="181"/>
      <c r="R41" s="181"/>
      <c r="S41" s="182"/>
      <c r="T41" s="181"/>
      <c r="U41" s="230"/>
      <c r="V41" s="230"/>
      <c r="W41" s="230"/>
      <c r="X41" s="218"/>
      <c r="Y41" s="218"/>
      <c r="Z41" s="218"/>
      <c r="AA41" s="218"/>
    </row>
    <row r="42" spans="1:27" s="15" customFormat="1" ht="27" customHeight="1">
      <c r="A42" s="232">
        <f t="shared" si="0"/>
        <v>36</v>
      </c>
      <c r="B42" s="235" t="s">
        <v>447</v>
      </c>
      <c r="C42" s="147" t="s">
        <v>448</v>
      </c>
      <c r="D42" s="236" t="s">
        <v>145</v>
      </c>
      <c r="E42" s="195" t="s">
        <v>138</v>
      </c>
      <c r="F42" s="346" t="s">
        <v>138</v>
      </c>
      <c r="G42" s="236" t="s">
        <v>449</v>
      </c>
      <c r="H42" s="244">
        <v>37529.4</v>
      </c>
      <c r="I42" s="239" t="s">
        <v>440</v>
      </c>
      <c r="J42" s="234"/>
      <c r="K42" s="147" t="s">
        <v>463</v>
      </c>
      <c r="L42" s="218"/>
      <c r="M42" s="219"/>
      <c r="N42" s="218"/>
      <c r="O42" s="181"/>
      <c r="P42" s="181"/>
      <c r="Q42" s="181"/>
      <c r="R42" s="181"/>
      <c r="S42" s="182"/>
      <c r="T42" s="181"/>
      <c r="U42" s="230"/>
      <c r="V42" s="230"/>
      <c r="W42" s="230"/>
      <c r="X42" s="218"/>
      <c r="Y42" s="218"/>
      <c r="Z42" s="218"/>
      <c r="AA42" s="218"/>
    </row>
    <row r="43" spans="1:27" s="15" customFormat="1" ht="27" customHeight="1">
      <c r="A43" s="232">
        <f t="shared" si="0"/>
        <v>37</v>
      </c>
      <c r="B43" s="245" t="s">
        <v>450</v>
      </c>
      <c r="C43" s="147" t="s">
        <v>448</v>
      </c>
      <c r="D43" s="246" t="s">
        <v>145</v>
      </c>
      <c r="E43" s="195" t="s">
        <v>138</v>
      </c>
      <c r="F43" s="346" t="s">
        <v>138</v>
      </c>
      <c r="G43" s="246">
        <v>2014</v>
      </c>
      <c r="H43" s="332">
        <v>57344.47</v>
      </c>
      <c r="I43" s="239" t="s">
        <v>440</v>
      </c>
      <c r="J43" s="234"/>
      <c r="K43" s="249" t="s">
        <v>464</v>
      </c>
      <c r="L43" s="218"/>
      <c r="M43" s="219"/>
      <c r="N43" s="218"/>
      <c r="O43" s="181"/>
      <c r="P43" s="181"/>
      <c r="Q43" s="181"/>
      <c r="R43" s="181"/>
      <c r="S43" s="182"/>
      <c r="T43" s="181"/>
      <c r="U43" s="230"/>
      <c r="V43" s="230"/>
      <c r="W43" s="230"/>
      <c r="X43" s="218"/>
      <c r="Y43" s="218"/>
      <c r="Z43" s="218"/>
      <c r="AA43" s="218"/>
    </row>
    <row r="44" spans="1:27" s="15" customFormat="1" ht="27" customHeight="1">
      <c r="A44" s="232">
        <f t="shared" si="0"/>
        <v>38</v>
      </c>
      <c r="B44" s="245" t="s">
        <v>450</v>
      </c>
      <c r="C44" s="147" t="s">
        <v>448</v>
      </c>
      <c r="D44" s="246" t="s">
        <v>145</v>
      </c>
      <c r="E44" s="195" t="s">
        <v>138</v>
      </c>
      <c r="F44" s="346" t="s">
        <v>138</v>
      </c>
      <c r="G44" s="246">
        <v>2014</v>
      </c>
      <c r="H44" s="333">
        <v>16346.7</v>
      </c>
      <c r="I44" s="239" t="s">
        <v>440</v>
      </c>
      <c r="J44" s="234"/>
      <c r="K44" s="250" t="s">
        <v>465</v>
      </c>
      <c r="L44" s="218"/>
      <c r="M44" s="219"/>
      <c r="N44" s="218"/>
      <c r="O44" s="181"/>
      <c r="P44" s="181"/>
      <c r="Q44" s="181"/>
      <c r="R44" s="181"/>
      <c r="S44" s="182"/>
      <c r="T44" s="181"/>
      <c r="U44" s="230"/>
      <c r="V44" s="230"/>
      <c r="W44" s="230"/>
      <c r="X44" s="218"/>
      <c r="Y44" s="218"/>
      <c r="Z44" s="218"/>
      <c r="AA44" s="218"/>
    </row>
    <row r="45" spans="1:27" s="15" customFormat="1" ht="27" customHeight="1">
      <c r="A45" s="232">
        <f t="shared" si="0"/>
        <v>39</v>
      </c>
      <c r="B45" s="247" t="s">
        <v>451</v>
      </c>
      <c r="C45" s="147" t="s">
        <v>448</v>
      </c>
      <c r="D45" s="246" t="s">
        <v>145</v>
      </c>
      <c r="E45" s="195" t="s">
        <v>138</v>
      </c>
      <c r="F45" s="346" t="s">
        <v>138</v>
      </c>
      <c r="G45" s="246">
        <v>2014</v>
      </c>
      <c r="H45" s="333">
        <v>276361.61</v>
      </c>
      <c r="I45" s="239" t="s">
        <v>440</v>
      </c>
      <c r="J45" s="234"/>
      <c r="K45" s="249" t="s">
        <v>466</v>
      </c>
      <c r="L45" s="218"/>
      <c r="M45" s="219"/>
      <c r="N45" s="218"/>
      <c r="O45" s="181"/>
      <c r="P45" s="181"/>
      <c r="Q45" s="181"/>
      <c r="R45" s="181"/>
      <c r="S45" s="182"/>
      <c r="T45" s="181"/>
      <c r="U45" s="230"/>
      <c r="V45" s="230"/>
      <c r="W45" s="230"/>
      <c r="X45" s="218"/>
      <c r="Y45" s="218"/>
      <c r="Z45" s="218"/>
      <c r="AA45" s="218"/>
    </row>
    <row r="46" spans="1:27" s="15" customFormat="1" ht="27" customHeight="1">
      <c r="A46" s="232">
        <f t="shared" si="0"/>
        <v>40</v>
      </c>
      <c r="B46" s="235" t="s">
        <v>452</v>
      </c>
      <c r="C46" s="147" t="s">
        <v>448</v>
      </c>
      <c r="D46" s="236" t="s">
        <v>145</v>
      </c>
      <c r="E46" s="195" t="s">
        <v>138</v>
      </c>
      <c r="F46" s="346" t="s">
        <v>138</v>
      </c>
      <c r="G46" s="236">
        <v>2014</v>
      </c>
      <c r="H46" s="333">
        <v>54138.5</v>
      </c>
      <c r="I46" s="239" t="s">
        <v>440</v>
      </c>
      <c r="J46" s="234"/>
      <c r="K46" s="147" t="s">
        <v>467</v>
      </c>
      <c r="L46" s="218"/>
      <c r="M46" s="219"/>
      <c r="N46" s="218"/>
      <c r="O46" s="181"/>
      <c r="P46" s="181"/>
      <c r="Q46" s="181"/>
      <c r="R46" s="181"/>
      <c r="S46" s="182"/>
      <c r="T46" s="181"/>
      <c r="U46" s="230"/>
      <c r="V46" s="230"/>
      <c r="W46" s="230"/>
      <c r="X46" s="218"/>
      <c r="Y46" s="218"/>
      <c r="Z46" s="218"/>
      <c r="AA46" s="218"/>
    </row>
    <row r="47" spans="1:27" s="15" customFormat="1" ht="27" customHeight="1">
      <c r="A47" s="232">
        <f t="shared" si="0"/>
        <v>41</v>
      </c>
      <c r="B47" s="235" t="s">
        <v>453</v>
      </c>
      <c r="C47" s="147" t="s">
        <v>448</v>
      </c>
      <c r="D47" s="236" t="s">
        <v>145</v>
      </c>
      <c r="E47" s="195" t="s">
        <v>138</v>
      </c>
      <c r="F47" s="346" t="s">
        <v>138</v>
      </c>
      <c r="G47" s="236">
        <v>2014</v>
      </c>
      <c r="H47" s="334">
        <v>33185.4</v>
      </c>
      <c r="I47" s="239" t="s">
        <v>440</v>
      </c>
      <c r="J47" s="234"/>
      <c r="K47" s="147" t="s">
        <v>468</v>
      </c>
      <c r="L47" s="218"/>
      <c r="M47" s="219"/>
      <c r="N47" s="218"/>
      <c r="O47" s="181"/>
      <c r="P47" s="181"/>
      <c r="Q47" s="181"/>
      <c r="R47" s="181"/>
      <c r="S47" s="182"/>
      <c r="T47" s="181"/>
      <c r="U47" s="230"/>
      <c r="V47" s="230"/>
      <c r="W47" s="230"/>
      <c r="X47" s="218"/>
      <c r="Y47" s="218"/>
      <c r="Z47" s="218"/>
      <c r="AA47" s="218"/>
    </row>
    <row r="48" spans="1:27" s="15" customFormat="1" ht="27" customHeight="1">
      <c r="A48" s="232">
        <f t="shared" si="0"/>
        <v>42</v>
      </c>
      <c r="B48" s="235" t="s">
        <v>454</v>
      </c>
      <c r="C48" s="147" t="s">
        <v>448</v>
      </c>
      <c r="D48" s="236" t="s">
        <v>145</v>
      </c>
      <c r="E48" s="195" t="s">
        <v>138</v>
      </c>
      <c r="F48" s="346" t="s">
        <v>138</v>
      </c>
      <c r="G48" s="236" t="s">
        <v>455</v>
      </c>
      <c r="H48" s="334">
        <v>28182.45</v>
      </c>
      <c r="I48" s="239" t="s">
        <v>440</v>
      </c>
      <c r="J48" s="234"/>
      <c r="K48" s="147" t="s">
        <v>469</v>
      </c>
      <c r="L48" s="218"/>
      <c r="M48" s="219"/>
      <c r="N48" s="218"/>
      <c r="O48" s="181"/>
      <c r="P48" s="181"/>
      <c r="Q48" s="181"/>
      <c r="R48" s="181"/>
      <c r="S48" s="182"/>
      <c r="T48" s="181"/>
      <c r="U48" s="230"/>
      <c r="V48" s="230"/>
      <c r="W48" s="230"/>
      <c r="X48" s="218"/>
      <c r="Y48" s="218"/>
      <c r="Z48" s="218"/>
      <c r="AA48" s="218"/>
    </row>
    <row r="49" spans="1:27" s="15" customFormat="1" ht="27" customHeight="1">
      <c r="A49" s="232">
        <f aca="true" t="shared" si="1" ref="A49:A54">A48+1</f>
        <v>43</v>
      </c>
      <c r="B49" s="235" t="s">
        <v>454</v>
      </c>
      <c r="C49" s="147" t="s">
        <v>448</v>
      </c>
      <c r="D49" s="236" t="s">
        <v>145</v>
      </c>
      <c r="E49" s="195" t="s">
        <v>138</v>
      </c>
      <c r="F49" s="346" t="s">
        <v>138</v>
      </c>
      <c r="G49" s="236" t="s">
        <v>474</v>
      </c>
      <c r="H49" s="334">
        <v>24919.8</v>
      </c>
      <c r="I49" s="239" t="s">
        <v>440</v>
      </c>
      <c r="J49" s="234"/>
      <c r="K49" s="147" t="s">
        <v>475</v>
      </c>
      <c r="L49" s="218"/>
      <c r="M49" s="219"/>
      <c r="N49" s="218"/>
      <c r="O49" s="181"/>
      <c r="P49" s="181"/>
      <c r="Q49" s="181"/>
      <c r="R49" s="181"/>
      <c r="S49" s="182"/>
      <c r="T49" s="181"/>
      <c r="U49" s="230"/>
      <c r="V49" s="230"/>
      <c r="W49" s="230"/>
      <c r="X49" s="218"/>
      <c r="Y49" s="218"/>
      <c r="Z49" s="218"/>
      <c r="AA49" s="218"/>
    </row>
    <row r="50" spans="1:27" s="15" customFormat="1" ht="27" customHeight="1">
      <c r="A50" s="232">
        <f t="shared" si="1"/>
        <v>44</v>
      </c>
      <c r="B50" s="235" t="s">
        <v>456</v>
      </c>
      <c r="C50" s="147" t="s">
        <v>448</v>
      </c>
      <c r="D50" s="236" t="s">
        <v>145</v>
      </c>
      <c r="E50" s="195" t="s">
        <v>138</v>
      </c>
      <c r="F50" s="346" t="s">
        <v>138</v>
      </c>
      <c r="G50" s="236">
        <v>2014</v>
      </c>
      <c r="H50" s="334">
        <v>24809.1</v>
      </c>
      <c r="I50" s="239" t="s">
        <v>440</v>
      </c>
      <c r="J50" s="234"/>
      <c r="K50" s="147" t="s">
        <v>470</v>
      </c>
      <c r="L50" s="218"/>
      <c r="M50" s="219"/>
      <c r="N50" s="218"/>
      <c r="O50" s="181"/>
      <c r="P50" s="181"/>
      <c r="Q50" s="181"/>
      <c r="R50" s="181"/>
      <c r="S50" s="182"/>
      <c r="T50" s="181"/>
      <c r="U50" s="230"/>
      <c r="V50" s="230"/>
      <c r="W50" s="230"/>
      <c r="X50" s="218"/>
      <c r="Y50" s="218"/>
      <c r="Z50" s="218"/>
      <c r="AA50" s="218"/>
    </row>
    <row r="51" spans="1:27" s="15" customFormat="1" ht="27" customHeight="1">
      <c r="A51" s="232">
        <f t="shared" si="1"/>
        <v>45</v>
      </c>
      <c r="B51" s="240" t="s">
        <v>457</v>
      </c>
      <c r="C51" s="147" t="s">
        <v>448</v>
      </c>
      <c r="D51" s="236" t="s">
        <v>145</v>
      </c>
      <c r="E51" s="195" t="s">
        <v>138</v>
      </c>
      <c r="F51" s="346" t="s">
        <v>138</v>
      </c>
      <c r="G51" s="236" t="s">
        <v>458</v>
      </c>
      <c r="H51" s="347">
        <v>22355.2</v>
      </c>
      <c r="I51" s="348" t="s">
        <v>440</v>
      </c>
      <c r="J51" s="349"/>
      <c r="K51" s="147" t="s">
        <v>471</v>
      </c>
      <c r="L51" s="218"/>
      <c r="M51" s="219"/>
      <c r="N51" s="218"/>
      <c r="O51" s="181"/>
      <c r="P51" s="181"/>
      <c r="Q51" s="181"/>
      <c r="R51" s="181"/>
      <c r="S51" s="182"/>
      <c r="T51" s="181"/>
      <c r="U51" s="230"/>
      <c r="V51" s="230"/>
      <c r="W51" s="230"/>
      <c r="X51" s="218"/>
      <c r="Y51" s="218"/>
      <c r="Z51" s="218"/>
      <c r="AA51" s="218"/>
    </row>
    <row r="52" spans="1:27" s="15" customFormat="1" ht="27" customHeight="1">
      <c r="A52" s="232">
        <f t="shared" si="1"/>
        <v>46</v>
      </c>
      <c r="B52" s="256" t="s">
        <v>476</v>
      </c>
      <c r="C52" s="216" t="s">
        <v>448</v>
      </c>
      <c r="D52" s="213" t="s">
        <v>145</v>
      </c>
      <c r="E52" s="195" t="s">
        <v>138</v>
      </c>
      <c r="F52" s="346" t="s">
        <v>138</v>
      </c>
      <c r="G52" s="213">
        <v>2018</v>
      </c>
      <c r="H52" s="336">
        <v>33192.1</v>
      </c>
      <c r="I52" s="239" t="s">
        <v>440</v>
      </c>
      <c r="J52" s="234"/>
      <c r="K52" s="257" t="s">
        <v>476</v>
      </c>
      <c r="L52" s="218"/>
      <c r="M52" s="219"/>
      <c r="N52" s="218"/>
      <c r="O52" s="181"/>
      <c r="P52" s="181"/>
      <c r="Q52" s="181"/>
      <c r="R52" s="181"/>
      <c r="S52" s="182"/>
      <c r="T52" s="181"/>
      <c r="U52" s="230"/>
      <c r="V52" s="230"/>
      <c r="W52" s="230"/>
      <c r="X52" s="218"/>
      <c r="Y52" s="218"/>
      <c r="Z52" s="218"/>
      <c r="AA52" s="218"/>
    </row>
    <row r="53" spans="1:27" s="15" customFormat="1" ht="27" customHeight="1">
      <c r="A53" s="232">
        <f t="shared" si="1"/>
        <v>47</v>
      </c>
      <c r="B53" s="256" t="s">
        <v>477</v>
      </c>
      <c r="C53" s="216" t="s">
        <v>448</v>
      </c>
      <c r="D53" s="213" t="s">
        <v>145</v>
      </c>
      <c r="E53" s="195" t="s">
        <v>138</v>
      </c>
      <c r="F53" s="346" t="s">
        <v>138</v>
      </c>
      <c r="G53" s="213">
        <v>2018</v>
      </c>
      <c r="H53" s="336">
        <v>20700.9</v>
      </c>
      <c r="I53" s="239" t="s">
        <v>440</v>
      </c>
      <c r="J53" s="234"/>
      <c r="K53" s="253" t="s">
        <v>468</v>
      </c>
      <c r="L53" s="218"/>
      <c r="M53" s="219"/>
      <c r="N53" s="218"/>
      <c r="O53" s="181"/>
      <c r="P53" s="181"/>
      <c r="Q53" s="181"/>
      <c r="R53" s="181"/>
      <c r="S53" s="182"/>
      <c r="T53" s="181"/>
      <c r="U53" s="230"/>
      <c r="V53" s="230"/>
      <c r="W53" s="230"/>
      <c r="X53" s="218"/>
      <c r="Y53" s="218"/>
      <c r="Z53" s="218"/>
      <c r="AA53" s="218"/>
    </row>
    <row r="54" spans="1:27" s="15" customFormat="1" ht="27" customHeight="1">
      <c r="A54" s="232">
        <f t="shared" si="1"/>
        <v>48</v>
      </c>
      <c r="B54" s="256" t="s">
        <v>478</v>
      </c>
      <c r="C54" s="216" t="s">
        <v>448</v>
      </c>
      <c r="D54" s="213" t="s">
        <v>145</v>
      </c>
      <c r="E54" s="195" t="s">
        <v>138</v>
      </c>
      <c r="F54" s="346" t="s">
        <v>138</v>
      </c>
      <c r="G54" s="213">
        <v>2018</v>
      </c>
      <c r="H54" s="336">
        <v>39172.86</v>
      </c>
      <c r="I54" s="239" t="s">
        <v>440</v>
      </c>
      <c r="J54" s="234"/>
      <c r="K54" s="257" t="s">
        <v>478</v>
      </c>
      <c r="L54" s="218"/>
      <c r="M54" s="219"/>
      <c r="N54" s="218"/>
      <c r="O54" s="181"/>
      <c r="P54" s="181"/>
      <c r="Q54" s="181"/>
      <c r="R54" s="181"/>
      <c r="S54" s="182"/>
      <c r="T54" s="181"/>
      <c r="U54" s="230"/>
      <c r="V54" s="230"/>
      <c r="W54" s="230"/>
      <c r="X54" s="218"/>
      <c r="Y54" s="218"/>
      <c r="Z54" s="218"/>
      <c r="AA54" s="218"/>
    </row>
    <row r="55" spans="1:27" s="15" customFormat="1" ht="27" customHeight="1">
      <c r="A55" s="390" t="s">
        <v>0</v>
      </c>
      <c r="B55" s="390"/>
      <c r="C55" s="390"/>
      <c r="D55" s="390"/>
      <c r="E55" s="391"/>
      <c r="F55" s="194"/>
      <c r="G55" s="207"/>
      <c r="H55" s="335">
        <f>SUM(H7:H54)</f>
        <v>18144269.909999993</v>
      </c>
      <c r="I55" s="207"/>
      <c r="J55" s="184"/>
      <c r="K55" s="223"/>
      <c r="L55" s="183"/>
      <c r="M55" s="183"/>
      <c r="N55" s="180"/>
      <c r="O55" s="180"/>
      <c r="P55" s="180"/>
      <c r="Q55" s="180"/>
      <c r="R55" s="180"/>
      <c r="S55" s="180"/>
      <c r="T55" s="180"/>
      <c r="U55" s="341"/>
      <c r="V55" s="342"/>
      <c r="W55" s="343">
        <f>V51:W55</f>
        <v>0</v>
      </c>
      <c r="X55" s="26"/>
      <c r="Y55" s="26"/>
      <c r="Z55" s="26"/>
      <c r="AA55" s="26"/>
    </row>
    <row r="56" spans="1:27" ht="24.75" customHeight="1">
      <c r="A56" s="377" t="s">
        <v>113</v>
      </c>
      <c r="B56" s="377"/>
      <c r="C56" s="377"/>
      <c r="D56" s="377"/>
      <c r="E56" s="377"/>
      <c r="F56" s="377"/>
      <c r="G56" s="377"/>
      <c r="H56" s="377"/>
      <c r="I56" s="324"/>
      <c r="J56" s="90"/>
      <c r="K56" s="220"/>
      <c r="L56" s="90"/>
      <c r="M56" s="90"/>
      <c r="N56" s="90"/>
      <c r="O56" s="90"/>
      <c r="P56" s="90"/>
      <c r="Q56" s="91"/>
      <c r="R56" s="91"/>
      <c r="S56" s="91"/>
      <c r="T56" s="91"/>
      <c r="U56" s="226"/>
      <c r="V56" s="91"/>
      <c r="W56" s="91"/>
      <c r="X56" s="91"/>
      <c r="Y56" s="91"/>
      <c r="Z56" s="91"/>
      <c r="AA56" s="91"/>
    </row>
    <row r="57" spans="1:27" s="15" customFormat="1" ht="22.5">
      <c r="A57" s="1">
        <v>1</v>
      </c>
      <c r="B57" s="146" t="s">
        <v>174</v>
      </c>
      <c r="C57" s="157" t="s">
        <v>293</v>
      </c>
      <c r="D57" s="129" t="s">
        <v>145</v>
      </c>
      <c r="E57" s="195" t="s">
        <v>138</v>
      </c>
      <c r="F57" s="350" t="s">
        <v>680</v>
      </c>
      <c r="G57" s="130">
        <v>1952</v>
      </c>
      <c r="H57" s="314">
        <v>3009000</v>
      </c>
      <c r="I57" s="156" t="s">
        <v>175</v>
      </c>
      <c r="J57" s="125" t="s">
        <v>176</v>
      </c>
      <c r="K57" s="147" t="s">
        <v>292</v>
      </c>
      <c r="L57" s="126" t="s">
        <v>177</v>
      </c>
      <c r="M57" s="127" t="s">
        <v>178</v>
      </c>
      <c r="N57" s="128" t="s">
        <v>179</v>
      </c>
      <c r="O57" s="202" t="s">
        <v>203</v>
      </c>
      <c r="P57" s="353" t="s">
        <v>681</v>
      </c>
      <c r="Q57" s="353" t="s">
        <v>681</v>
      </c>
      <c r="R57" s="202" t="s">
        <v>681</v>
      </c>
      <c r="S57" s="353" t="s">
        <v>138</v>
      </c>
      <c r="T57" s="353" t="s">
        <v>681</v>
      </c>
      <c r="U57" s="126"/>
      <c r="V57" s="126">
        <v>1397</v>
      </c>
      <c r="W57" s="126">
        <v>4519</v>
      </c>
      <c r="X57" s="126">
        <v>2</v>
      </c>
      <c r="Y57" s="126" t="s">
        <v>145</v>
      </c>
      <c r="Z57" s="126" t="s">
        <v>145</v>
      </c>
      <c r="AA57" s="126" t="s">
        <v>138</v>
      </c>
    </row>
    <row r="58" spans="1:27" s="15" customFormat="1" ht="22.5">
      <c r="A58" s="1">
        <v>2</v>
      </c>
      <c r="B58" s="124" t="s">
        <v>180</v>
      </c>
      <c r="C58" s="125" t="s">
        <v>181</v>
      </c>
      <c r="D58" s="129" t="s">
        <v>145</v>
      </c>
      <c r="E58" s="195" t="s">
        <v>138</v>
      </c>
      <c r="F58" s="195" t="s">
        <v>138</v>
      </c>
      <c r="G58" s="130">
        <v>1952</v>
      </c>
      <c r="H58" s="315">
        <v>150000</v>
      </c>
      <c r="I58" s="156" t="s">
        <v>175</v>
      </c>
      <c r="J58" s="127" t="s">
        <v>182</v>
      </c>
      <c r="K58" s="147" t="s">
        <v>292</v>
      </c>
      <c r="L58" s="127" t="s">
        <v>183</v>
      </c>
      <c r="M58" s="127" t="s">
        <v>178</v>
      </c>
      <c r="N58" s="128" t="s">
        <v>184</v>
      </c>
      <c r="O58" s="202" t="s">
        <v>203</v>
      </c>
      <c r="P58" s="353" t="s">
        <v>681</v>
      </c>
      <c r="Q58" s="353" t="s">
        <v>681</v>
      </c>
      <c r="R58" s="202" t="s">
        <v>681</v>
      </c>
      <c r="S58" s="353" t="s">
        <v>138</v>
      </c>
      <c r="T58" s="353" t="s">
        <v>681</v>
      </c>
      <c r="U58" s="126">
        <v>95</v>
      </c>
      <c r="V58" s="126">
        <v>85</v>
      </c>
      <c r="W58" s="126">
        <v>442</v>
      </c>
      <c r="X58" s="126">
        <v>1</v>
      </c>
      <c r="Y58" s="126" t="s">
        <v>138</v>
      </c>
      <c r="Z58" s="126" t="s">
        <v>138</v>
      </c>
      <c r="AA58" s="126" t="s">
        <v>138</v>
      </c>
    </row>
    <row r="59" spans="1:27" s="15" customFormat="1" ht="22.5">
      <c r="A59" s="1">
        <v>3</v>
      </c>
      <c r="B59" s="124" t="s">
        <v>185</v>
      </c>
      <c r="C59" s="125" t="s">
        <v>181</v>
      </c>
      <c r="D59" s="129" t="s">
        <v>145</v>
      </c>
      <c r="E59" s="195" t="s">
        <v>138</v>
      </c>
      <c r="F59" s="195" t="s">
        <v>138</v>
      </c>
      <c r="G59" s="130">
        <v>1965</v>
      </c>
      <c r="H59" s="315">
        <v>74000</v>
      </c>
      <c r="I59" s="156" t="s">
        <v>175</v>
      </c>
      <c r="J59" s="127"/>
      <c r="K59" s="147" t="s">
        <v>292</v>
      </c>
      <c r="L59" s="127" t="s">
        <v>183</v>
      </c>
      <c r="M59" s="127" t="s">
        <v>178</v>
      </c>
      <c r="N59" s="128" t="s">
        <v>184</v>
      </c>
      <c r="O59" s="202" t="s">
        <v>203</v>
      </c>
      <c r="P59" s="353" t="s">
        <v>681</v>
      </c>
      <c r="Q59" s="353" t="s">
        <v>681</v>
      </c>
      <c r="R59" s="202"/>
      <c r="S59" s="353"/>
      <c r="T59" s="353"/>
      <c r="U59" s="126"/>
      <c r="V59" s="126">
        <v>42</v>
      </c>
      <c r="W59" s="126">
        <v>125</v>
      </c>
      <c r="X59" s="126">
        <v>1</v>
      </c>
      <c r="Y59" s="126" t="s">
        <v>138</v>
      </c>
      <c r="Z59" s="126" t="s">
        <v>138</v>
      </c>
      <c r="AA59" s="126" t="s">
        <v>138</v>
      </c>
    </row>
    <row r="60" spans="1:27" s="7" customFormat="1" ht="19.5" customHeight="1">
      <c r="A60" s="374" t="s">
        <v>0</v>
      </c>
      <c r="B60" s="374" t="s">
        <v>0</v>
      </c>
      <c r="C60" s="374"/>
      <c r="D60" s="65"/>
      <c r="E60" s="43"/>
      <c r="F60" s="44"/>
      <c r="G60" s="2"/>
      <c r="H60" s="313">
        <f>SUM(H57:H59)</f>
        <v>3233000</v>
      </c>
      <c r="I60" s="174"/>
      <c r="J60" s="26"/>
      <c r="K60" s="48"/>
      <c r="L60" s="26"/>
      <c r="M60" s="26"/>
      <c r="N60" s="26"/>
      <c r="O60" s="26"/>
      <c r="P60" s="26"/>
      <c r="Q60" s="88"/>
      <c r="R60" s="88"/>
      <c r="S60" s="88"/>
      <c r="T60" s="88"/>
      <c r="U60" s="17"/>
      <c r="V60" s="88"/>
      <c r="W60" s="88"/>
      <c r="X60" s="88"/>
      <c r="Y60" s="88"/>
      <c r="Z60" s="88"/>
      <c r="AA60" s="88"/>
    </row>
    <row r="61" spans="1:27" ht="22.5" customHeight="1">
      <c r="A61" s="377" t="s">
        <v>140</v>
      </c>
      <c r="B61" s="377"/>
      <c r="C61" s="377"/>
      <c r="D61" s="377"/>
      <c r="E61" s="377"/>
      <c r="F61" s="377"/>
      <c r="G61" s="377"/>
      <c r="H61" s="377"/>
      <c r="I61" s="324"/>
      <c r="J61" s="90"/>
      <c r="K61" s="220"/>
      <c r="L61" s="90"/>
      <c r="M61" s="90"/>
      <c r="N61" s="90"/>
      <c r="O61" s="90"/>
      <c r="P61" s="90"/>
      <c r="Q61" s="91"/>
      <c r="R61" s="91"/>
      <c r="S61" s="91"/>
      <c r="T61" s="91"/>
      <c r="U61" s="226"/>
      <c r="V61" s="91"/>
      <c r="W61" s="91"/>
      <c r="X61" s="91"/>
      <c r="Y61" s="91"/>
      <c r="Z61" s="91"/>
      <c r="AA61" s="91"/>
    </row>
    <row r="62" spans="1:27" s="12" customFormat="1" ht="38.25">
      <c r="A62" s="2">
        <v>1</v>
      </c>
      <c r="B62" s="133" t="s">
        <v>146</v>
      </c>
      <c r="C62" s="116"/>
      <c r="D62" s="116" t="s">
        <v>145</v>
      </c>
      <c r="E62" s="116" t="s">
        <v>138</v>
      </c>
      <c r="F62" s="344" t="s">
        <v>680</v>
      </c>
      <c r="G62" s="116">
        <v>1952</v>
      </c>
      <c r="H62" s="393">
        <v>3982000</v>
      </c>
      <c r="I62" s="395" t="s">
        <v>175</v>
      </c>
      <c r="J62" s="117" t="s">
        <v>147</v>
      </c>
      <c r="K62" s="116" t="s">
        <v>296</v>
      </c>
      <c r="L62" s="116" t="s">
        <v>148</v>
      </c>
      <c r="M62" s="116" t="s">
        <v>149</v>
      </c>
      <c r="N62" s="116" t="s">
        <v>150</v>
      </c>
      <c r="O62" s="116" t="s">
        <v>142</v>
      </c>
      <c r="P62" s="116" t="s">
        <v>142</v>
      </c>
      <c r="Q62" s="116" t="s">
        <v>143</v>
      </c>
      <c r="R62" s="116" t="s">
        <v>142</v>
      </c>
      <c r="S62" s="116" t="s">
        <v>144</v>
      </c>
      <c r="T62" s="116" t="s">
        <v>142</v>
      </c>
      <c r="U62" s="116"/>
      <c r="V62" s="365">
        <v>1849</v>
      </c>
      <c r="W62" s="119"/>
      <c r="X62" s="365">
        <v>1</v>
      </c>
      <c r="Y62" s="365" t="s">
        <v>145</v>
      </c>
      <c r="Z62" s="365" t="s">
        <v>145</v>
      </c>
      <c r="AA62" s="365" t="s">
        <v>138</v>
      </c>
    </row>
    <row r="63" spans="1:27" s="12" customFormat="1" ht="32.25" customHeight="1">
      <c r="A63" s="2">
        <v>2</v>
      </c>
      <c r="B63" s="39" t="s">
        <v>151</v>
      </c>
      <c r="C63" s="2"/>
      <c r="D63" s="2" t="s">
        <v>145</v>
      </c>
      <c r="E63" s="2" t="s">
        <v>138</v>
      </c>
      <c r="F63" s="195" t="s">
        <v>138</v>
      </c>
      <c r="G63" s="2">
        <v>1993</v>
      </c>
      <c r="H63" s="394"/>
      <c r="I63" s="396"/>
      <c r="J63" s="118" t="s">
        <v>147</v>
      </c>
      <c r="K63" s="116" t="s">
        <v>297</v>
      </c>
      <c r="L63" s="2" t="s">
        <v>152</v>
      </c>
      <c r="M63" s="2"/>
      <c r="N63" s="2"/>
      <c r="O63" s="92"/>
      <c r="P63" s="92"/>
      <c r="Q63" s="87"/>
      <c r="R63" s="87"/>
      <c r="S63" s="87"/>
      <c r="T63" s="87"/>
      <c r="U63" s="17"/>
      <c r="V63" s="366"/>
      <c r="W63" s="87"/>
      <c r="X63" s="366"/>
      <c r="Y63" s="366"/>
      <c r="Z63" s="366"/>
      <c r="AA63" s="366"/>
    </row>
    <row r="64" spans="1:27" s="7" customFormat="1" ht="24" customHeight="1">
      <c r="A64" s="374" t="s">
        <v>0</v>
      </c>
      <c r="B64" s="374"/>
      <c r="C64" s="374"/>
      <c r="D64" s="65"/>
      <c r="E64" s="43"/>
      <c r="F64" s="44"/>
      <c r="G64" s="2"/>
      <c r="H64" s="68">
        <f>SUM(H62:H63)</f>
        <v>3982000</v>
      </c>
      <c r="I64" s="48"/>
      <c r="J64" s="26"/>
      <c r="K64" s="48"/>
      <c r="L64" s="26"/>
      <c r="M64" s="26"/>
      <c r="N64" s="26"/>
      <c r="O64" s="26"/>
      <c r="P64" s="26"/>
      <c r="Q64" s="88"/>
      <c r="R64" s="88"/>
      <c r="S64" s="88"/>
      <c r="T64" s="88"/>
      <c r="U64" s="17"/>
      <c r="V64" s="88"/>
      <c r="W64" s="88"/>
      <c r="X64" s="88"/>
      <c r="Y64" s="88"/>
      <c r="Z64" s="88"/>
      <c r="AA64" s="88"/>
    </row>
    <row r="65" spans="1:27" ht="20.25" customHeight="1">
      <c r="A65" s="377" t="s">
        <v>189</v>
      </c>
      <c r="B65" s="377"/>
      <c r="C65" s="377"/>
      <c r="D65" s="377"/>
      <c r="E65" s="377"/>
      <c r="F65" s="377"/>
      <c r="G65" s="377"/>
      <c r="H65" s="377"/>
      <c r="I65" s="324"/>
      <c r="J65" s="90"/>
      <c r="K65" s="220"/>
      <c r="L65" s="90"/>
      <c r="M65" s="90"/>
      <c r="N65" s="90"/>
      <c r="O65" s="90"/>
      <c r="P65" s="90"/>
      <c r="Q65" s="91"/>
      <c r="R65" s="91"/>
      <c r="S65" s="91"/>
      <c r="T65" s="91"/>
      <c r="U65" s="226"/>
      <c r="V65" s="91"/>
      <c r="W65" s="91"/>
      <c r="X65" s="91"/>
      <c r="Y65" s="91"/>
      <c r="Z65" s="91"/>
      <c r="AA65" s="91"/>
    </row>
    <row r="66" spans="1:27" s="7" customFormat="1" ht="25.5">
      <c r="A66" s="2">
        <v>1</v>
      </c>
      <c r="B66" s="133" t="s">
        <v>190</v>
      </c>
      <c r="C66" s="116" t="s">
        <v>191</v>
      </c>
      <c r="D66" s="116" t="s">
        <v>145</v>
      </c>
      <c r="E66" s="116" t="s">
        <v>138</v>
      </c>
      <c r="F66" s="116" t="s">
        <v>138</v>
      </c>
      <c r="G66" s="116">
        <v>1975</v>
      </c>
      <c r="H66" s="316">
        <v>622000</v>
      </c>
      <c r="I66" s="337" t="s">
        <v>175</v>
      </c>
      <c r="J66" s="117" t="s">
        <v>192</v>
      </c>
      <c r="K66" s="116" t="s">
        <v>320</v>
      </c>
      <c r="L66" s="116" t="s">
        <v>148</v>
      </c>
      <c r="M66" s="116" t="s">
        <v>193</v>
      </c>
      <c r="N66" s="116" t="s">
        <v>179</v>
      </c>
      <c r="O66" s="116" t="s">
        <v>203</v>
      </c>
      <c r="P66" s="116" t="s">
        <v>203</v>
      </c>
      <c r="Q66" s="116" t="s">
        <v>203</v>
      </c>
      <c r="R66" s="116" t="s">
        <v>203</v>
      </c>
      <c r="S66" s="116" t="s">
        <v>204</v>
      </c>
      <c r="T66" s="116" t="s">
        <v>203</v>
      </c>
      <c r="U66" s="116"/>
      <c r="V66" s="119">
        <v>289</v>
      </c>
      <c r="W66" s="119"/>
      <c r="X66" s="119">
        <v>2</v>
      </c>
      <c r="Y66" s="119" t="s">
        <v>138</v>
      </c>
      <c r="Z66" s="119"/>
      <c r="AA66" s="119" t="s">
        <v>138</v>
      </c>
    </row>
    <row r="67" spans="1:27" s="7" customFormat="1" ht="25.5">
      <c r="A67" s="2">
        <v>2</v>
      </c>
      <c r="B67" s="39" t="s">
        <v>88</v>
      </c>
      <c r="C67" s="2" t="s">
        <v>191</v>
      </c>
      <c r="D67" s="2" t="s">
        <v>145</v>
      </c>
      <c r="E67" s="2" t="s">
        <v>138</v>
      </c>
      <c r="F67" s="2" t="s">
        <v>138</v>
      </c>
      <c r="G67" s="2">
        <v>1999</v>
      </c>
      <c r="H67" s="317">
        <v>3440000</v>
      </c>
      <c r="I67" s="337" t="s">
        <v>175</v>
      </c>
      <c r="J67" s="118" t="s">
        <v>147</v>
      </c>
      <c r="K67" s="116" t="s">
        <v>320</v>
      </c>
      <c r="L67" s="2" t="s">
        <v>194</v>
      </c>
      <c r="M67" s="2" t="s">
        <v>195</v>
      </c>
      <c r="N67" s="2" t="s">
        <v>196</v>
      </c>
      <c r="O67" s="2" t="s">
        <v>203</v>
      </c>
      <c r="P67" s="2" t="s">
        <v>203</v>
      </c>
      <c r="Q67" s="2" t="s">
        <v>203</v>
      </c>
      <c r="R67" s="2" t="s">
        <v>203</v>
      </c>
      <c r="S67" s="2" t="s">
        <v>204</v>
      </c>
      <c r="T67" s="2" t="s">
        <v>203</v>
      </c>
      <c r="U67" s="2"/>
      <c r="V67" s="48">
        <v>1597</v>
      </c>
      <c r="W67" s="48"/>
      <c r="X67" s="48">
        <v>2</v>
      </c>
      <c r="Y67" s="48" t="s">
        <v>138</v>
      </c>
      <c r="Z67" s="48"/>
      <c r="AA67" s="48" t="s">
        <v>138</v>
      </c>
    </row>
    <row r="68" spans="1:27" s="7" customFormat="1" ht="25.5">
      <c r="A68" s="2">
        <v>3</v>
      </c>
      <c r="B68" s="39" t="s">
        <v>197</v>
      </c>
      <c r="C68" s="2" t="s">
        <v>198</v>
      </c>
      <c r="D68" s="2" t="s">
        <v>145</v>
      </c>
      <c r="E68" s="2" t="s">
        <v>138</v>
      </c>
      <c r="F68" s="2" t="s">
        <v>138</v>
      </c>
      <c r="G68" s="2">
        <v>1987</v>
      </c>
      <c r="H68" s="317">
        <v>302000</v>
      </c>
      <c r="I68" s="337" t="s">
        <v>175</v>
      </c>
      <c r="J68" s="118" t="s">
        <v>192</v>
      </c>
      <c r="K68" s="116" t="s">
        <v>320</v>
      </c>
      <c r="L68" s="2" t="s">
        <v>199</v>
      </c>
      <c r="M68" s="2" t="s">
        <v>193</v>
      </c>
      <c r="N68" s="2" t="s">
        <v>184</v>
      </c>
      <c r="O68" s="2" t="s">
        <v>203</v>
      </c>
      <c r="P68" s="2" t="s">
        <v>203</v>
      </c>
      <c r="Q68" s="2" t="s">
        <v>203</v>
      </c>
      <c r="R68" s="2" t="s">
        <v>203</v>
      </c>
      <c r="S68" s="2" t="s">
        <v>204</v>
      </c>
      <c r="T68" s="2" t="s">
        <v>203</v>
      </c>
      <c r="U68" s="2"/>
      <c r="V68" s="48">
        <v>43</v>
      </c>
      <c r="W68" s="48"/>
      <c r="X68" s="48">
        <v>1</v>
      </c>
      <c r="Y68" s="48" t="s">
        <v>138</v>
      </c>
      <c r="Z68" s="48"/>
      <c r="AA68" s="48" t="s">
        <v>138</v>
      </c>
    </row>
    <row r="69" spans="1:27" s="7" customFormat="1" ht="25.5">
      <c r="A69" s="2">
        <v>4</v>
      </c>
      <c r="B69" s="39" t="s">
        <v>200</v>
      </c>
      <c r="C69" s="2" t="s">
        <v>181</v>
      </c>
      <c r="D69" s="2" t="s">
        <v>145</v>
      </c>
      <c r="E69" s="2" t="s">
        <v>138</v>
      </c>
      <c r="F69" s="2" t="s">
        <v>138</v>
      </c>
      <c r="G69" s="2">
        <v>1975</v>
      </c>
      <c r="H69" s="317">
        <v>44000</v>
      </c>
      <c r="I69" s="337" t="s">
        <v>175</v>
      </c>
      <c r="J69" s="118"/>
      <c r="K69" s="116" t="s">
        <v>320</v>
      </c>
      <c r="L69" s="132" t="s">
        <v>148</v>
      </c>
      <c r="M69" s="2" t="s">
        <v>201</v>
      </c>
      <c r="N69" s="2" t="s">
        <v>202</v>
      </c>
      <c r="O69" s="2" t="s">
        <v>203</v>
      </c>
      <c r="P69" s="2" t="s">
        <v>203</v>
      </c>
      <c r="Q69" s="2" t="s">
        <v>203</v>
      </c>
      <c r="R69" s="2" t="s">
        <v>203</v>
      </c>
      <c r="S69" s="2" t="s">
        <v>204</v>
      </c>
      <c r="T69" s="2" t="s">
        <v>203</v>
      </c>
      <c r="U69" s="2"/>
      <c r="V69" s="48">
        <v>25</v>
      </c>
      <c r="W69" s="48"/>
      <c r="X69" s="48">
        <v>1</v>
      </c>
      <c r="Y69" s="48" t="s">
        <v>138</v>
      </c>
      <c r="Z69" s="48"/>
      <c r="AA69" s="48" t="s">
        <v>138</v>
      </c>
    </row>
    <row r="70" spans="1:27" s="15" customFormat="1" ht="23.25" customHeight="1">
      <c r="A70" s="1"/>
      <c r="B70" s="374" t="s">
        <v>0</v>
      </c>
      <c r="C70" s="374"/>
      <c r="D70" s="65"/>
      <c r="E70" s="43"/>
      <c r="F70" s="41"/>
      <c r="G70" s="48"/>
      <c r="H70" s="68">
        <f>SUM(H66:H69)</f>
        <v>4408000</v>
      </c>
      <c r="I70" s="48"/>
      <c r="J70" s="26"/>
      <c r="K70" s="48"/>
      <c r="L70" s="26"/>
      <c r="M70" s="26"/>
      <c r="N70" s="26"/>
      <c r="O70" s="26"/>
      <c r="P70" s="26"/>
      <c r="Q70" s="26"/>
      <c r="R70" s="26"/>
      <c r="S70" s="26"/>
      <c r="T70" s="26"/>
      <c r="U70" s="48"/>
      <c r="V70" s="26"/>
      <c r="W70" s="26"/>
      <c r="X70" s="26"/>
      <c r="Y70" s="26"/>
      <c r="Z70" s="26"/>
      <c r="AA70" s="26"/>
    </row>
    <row r="71" spans="1:27" ht="22.5" customHeight="1">
      <c r="A71" s="377" t="s">
        <v>246</v>
      </c>
      <c r="B71" s="377"/>
      <c r="C71" s="377"/>
      <c r="D71" s="377"/>
      <c r="E71" s="377"/>
      <c r="F71" s="377"/>
      <c r="G71" s="377"/>
      <c r="H71" s="377"/>
      <c r="I71" s="324"/>
      <c r="J71" s="90"/>
      <c r="K71" s="220"/>
      <c r="L71" s="90"/>
      <c r="M71" s="90"/>
      <c r="N71" s="90"/>
      <c r="O71" s="90"/>
      <c r="P71" s="90"/>
      <c r="Q71" s="91"/>
      <c r="R71" s="91"/>
      <c r="S71" s="91"/>
      <c r="T71" s="91"/>
      <c r="U71" s="226"/>
      <c r="V71" s="145"/>
      <c r="W71" s="145"/>
      <c r="X71" s="91"/>
      <c r="Y71" s="91"/>
      <c r="Z71" s="91"/>
      <c r="AA71" s="91"/>
    </row>
    <row r="72" spans="1:27" s="45" customFormat="1" ht="38.25">
      <c r="A72" s="57">
        <v>1</v>
      </c>
      <c r="B72" s="101" t="s">
        <v>247</v>
      </c>
      <c r="C72" s="116"/>
      <c r="D72" s="2" t="s">
        <v>145</v>
      </c>
      <c r="E72" s="2" t="s">
        <v>138</v>
      </c>
      <c r="F72" s="2" t="s">
        <v>138</v>
      </c>
      <c r="G72" s="116">
        <v>1971</v>
      </c>
      <c r="H72" s="397">
        <v>3539000</v>
      </c>
      <c r="I72" s="338" t="s">
        <v>175</v>
      </c>
      <c r="J72" s="131" t="s">
        <v>250</v>
      </c>
      <c r="K72" s="116" t="s">
        <v>251</v>
      </c>
      <c r="L72" s="101" t="s">
        <v>254</v>
      </c>
      <c r="M72" s="101" t="s">
        <v>255</v>
      </c>
      <c r="N72" s="101" t="s">
        <v>256</v>
      </c>
      <c r="O72" s="202" t="s">
        <v>203</v>
      </c>
      <c r="P72" s="353" t="s">
        <v>681</v>
      </c>
      <c r="Q72" s="353" t="s">
        <v>681</v>
      </c>
      <c r="R72" s="202" t="s">
        <v>681</v>
      </c>
      <c r="S72" s="353" t="s">
        <v>138</v>
      </c>
      <c r="T72" s="353" t="s">
        <v>681</v>
      </c>
      <c r="U72" s="119"/>
      <c r="V72" s="392">
        <v>1643.27</v>
      </c>
      <c r="W72" s="392">
        <v>6926.33</v>
      </c>
      <c r="X72" s="119">
        <v>2</v>
      </c>
      <c r="Y72" s="119" t="s">
        <v>248</v>
      </c>
      <c r="Z72" s="119" t="s">
        <v>248</v>
      </c>
      <c r="AA72" s="119" t="s">
        <v>249</v>
      </c>
    </row>
    <row r="73" spans="1:27" s="45" customFormat="1" ht="38.25">
      <c r="A73" s="57">
        <v>2</v>
      </c>
      <c r="B73" s="1" t="s">
        <v>252</v>
      </c>
      <c r="C73" s="2"/>
      <c r="D73" s="2" t="s">
        <v>145</v>
      </c>
      <c r="E73" s="2" t="s">
        <v>138</v>
      </c>
      <c r="F73" s="2" t="s">
        <v>138</v>
      </c>
      <c r="G73" s="2">
        <v>1994</v>
      </c>
      <c r="H73" s="398"/>
      <c r="I73" s="338" t="s">
        <v>175</v>
      </c>
      <c r="J73" s="49" t="s">
        <v>250</v>
      </c>
      <c r="K73" s="2" t="s">
        <v>251</v>
      </c>
      <c r="L73" s="101" t="s">
        <v>254</v>
      </c>
      <c r="M73" s="101" t="s">
        <v>255</v>
      </c>
      <c r="N73" s="101" t="s">
        <v>256</v>
      </c>
      <c r="O73" s="202" t="s">
        <v>203</v>
      </c>
      <c r="P73" s="353" t="s">
        <v>681</v>
      </c>
      <c r="Q73" s="353" t="s">
        <v>681</v>
      </c>
      <c r="R73" s="202" t="s">
        <v>681</v>
      </c>
      <c r="S73" s="353" t="s">
        <v>138</v>
      </c>
      <c r="T73" s="353" t="s">
        <v>681</v>
      </c>
      <c r="U73" s="48"/>
      <c r="V73" s="392"/>
      <c r="W73" s="392"/>
      <c r="X73" s="48">
        <v>2</v>
      </c>
      <c r="Y73" s="48" t="s">
        <v>248</v>
      </c>
      <c r="Z73" s="48" t="s">
        <v>248</v>
      </c>
      <c r="AA73" s="48" t="s">
        <v>249</v>
      </c>
    </row>
    <row r="74" spans="1:27" s="45" customFormat="1" ht="38.25">
      <c r="A74" s="57">
        <v>3</v>
      </c>
      <c r="B74" s="1" t="s">
        <v>253</v>
      </c>
      <c r="C74" s="2"/>
      <c r="D74" s="2" t="s">
        <v>145</v>
      </c>
      <c r="E74" s="2" t="s">
        <v>138</v>
      </c>
      <c r="F74" s="2" t="s">
        <v>138</v>
      </c>
      <c r="G74" s="2">
        <v>2015</v>
      </c>
      <c r="H74" s="233">
        <v>1947053.73</v>
      </c>
      <c r="I74" s="338" t="s">
        <v>175</v>
      </c>
      <c r="J74" s="49"/>
      <c r="K74" s="2" t="s">
        <v>251</v>
      </c>
      <c r="L74" s="101" t="s">
        <v>254</v>
      </c>
      <c r="M74" s="101" t="s">
        <v>255</v>
      </c>
      <c r="N74" s="101" t="s">
        <v>256</v>
      </c>
      <c r="O74" s="202" t="s">
        <v>203</v>
      </c>
      <c r="P74" s="353" t="s">
        <v>681</v>
      </c>
      <c r="Q74" s="353" t="s">
        <v>681</v>
      </c>
      <c r="R74" s="202" t="s">
        <v>681</v>
      </c>
      <c r="S74" s="353" t="s">
        <v>138</v>
      </c>
      <c r="T74" s="353" t="s">
        <v>681</v>
      </c>
      <c r="U74" s="48"/>
      <c r="V74" s="92">
        <v>721.82</v>
      </c>
      <c r="W74" s="92">
        <v>2345.9</v>
      </c>
      <c r="X74" s="48">
        <v>2</v>
      </c>
      <c r="Y74" s="48" t="s">
        <v>249</v>
      </c>
      <c r="Z74" s="48" t="s">
        <v>248</v>
      </c>
      <c r="AA74" s="48" t="s">
        <v>249</v>
      </c>
    </row>
    <row r="75" spans="1:27" s="7" customFormat="1" ht="18.75" customHeight="1">
      <c r="A75" s="374" t="s">
        <v>25</v>
      </c>
      <c r="B75" s="374"/>
      <c r="C75" s="374"/>
      <c r="D75" s="65"/>
      <c r="E75" s="43"/>
      <c r="F75" s="44"/>
      <c r="G75" s="2"/>
      <c r="H75" s="339">
        <f>SUM(H72:H74)</f>
        <v>5486053.73</v>
      </c>
      <c r="I75" s="337"/>
      <c r="J75" s="26"/>
      <c r="K75" s="48"/>
      <c r="L75" s="26"/>
      <c r="M75" s="26"/>
      <c r="N75" s="26"/>
      <c r="O75" s="26"/>
      <c r="P75" s="26"/>
      <c r="Q75" s="88"/>
      <c r="R75" s="88"/>
      <c r="S75" s="88"/>
      <c r="T75" s="88"/>
      <c r="U75" s="17"/>
      <c r="V75" s="88"/>
      <c r="W75" s="88"/>
      <c r="X75" s="88"/>
      <c r="Y75" s="88"/>
      <c r="Z75" s="88"/>
      <c r="AA75" s="88"/>
    </row>
    <row r="76" spans="1:27" s="7" customFormat="1" ht="24" customHeight="1">
      <c r="A76" s="379" t="s">
        <v>472</v>
      </c>
      <c r="B76" s="379"/>
      <c r="C76" s="379"/>
      <c r="D76" s="379"/>
      <c r="E76" s="379"/>
      <c r="F76" s="379"/>
      <c r="G76" s="379"/>
      <c r="H76" s="379"/>
      <c r="I76" s="324"/>
      <c r="J76" s="90"/>
      <c r="K76" s="220"/>
      <c r="L76" s="90"/>
      <c r="M76" s="90"/>
      <c r="N76" s="90"/>
      <c r="O76" s="90"/>
      <c r="P76" s="90"/>
      <c r="Q76" s="91"/>
      <c r="R76" s="91"/>
      <c r="S76" s="91"/>
      <c r="T76" s="91"/>
      <c r="U76" s="226"/>
      <c r="V76" s="91"/>
      <c r="W76" s="91"/>
      <c r="X76" s="91"/>
      <c r="Y76" s="91"/>
      <c r="Z76" s="91"/>
      <c r="AA76" s="91"/>
    </row>
    <row r="77" spans="1:27" s="45" customFormat="1" ht="17.25" customHeight="1">
      <c r="A77" s="57"/>
      <c r="B77" s="57" t="s">
        <v>204</v>
      </c>
      <c r="C77" s="58"/>
      <c r="D77" s="41"/>
      <c r="E77" s="40"/>
      <c r="F77" s="41"/>
      <c r="G77" s="208"/>
      <c r="H77" s="50"/>
      <c r="I77" s="2"/>
      <c r="J77" s="26"/>
      <c r="K77" s="224"/>
      <c r="L77" s="34"/>
      <c r="M77" s="34"/>
      <c r="N77" s="34"/>
      <c r="O77" s="34"/>
      <c r="P77" s="34"/>
      <c r="Q77" s="89"/>
      <c r="R77" s="89"/>
      <c r="S77" s="89"/>
      <c r="T77" s="89"/>
      <c r="U77" s="231"/>
      <c r="V77" s="89"/>
      <c r="W77" s="89"/>
      <c r="X77" s="89"/>
      <c r="Y77" s="89"/>
      <c r="Z77" s="89"/>
      <c r="AA77" s="89"/>
    </row>
    <row r="78" spans="1:27" s="7" customFormat="1" ht="18" customHeight="1">
      <c r="A78" s="374" t="s">
        <v>25</v>
      </c>
      <c r="B78" s="374"/>
      <c r="C78" s="374"/>
      <c r="D78" s="65"/>
      <c r="E78" s="43"/>
      <c r="F78" s="44"/>
      <c r="G78" s="2"/>
      <c r="H78" s="53"/>
      <c r="I78" s="14"/>
      <c r="J78" s="26"/>
      <c r="K78" s="48"/>
      <c r="L78" s="26"/>
      <c r="M78" s="26"/>
      <c r="N78" s="26"/>
      <c r="O78" s="26"/>
      <c r="P78" s="26"/>
      <c r="Q78" s="88"/>
      <c r="R78" s="88"/>
      <c r="S78" s="88"/>
      <c r="T78" s="88"/>
      <c r="U78" s="17"/>
      <c r="V78" s="88"/>
      <c r="W78" s="88"/>
      <c r="X78" s="88"/>
      <c r="Y78" s="88"/>
      <c r="Z78" s="88"/>
      <c r="AA78" s="88"/>
    </row>
    <row r="79" spans="1:27" s="7" customFormat="1" ht="24.75" customHeight="1">
      <c r="A79" s="378" t="s">
        <v>473</v>
      </c>
      <c r="B79" s="378"/>
      <c r="C79" s="378"/>
      <c r="D79" s="378"/>
      <c r="E79" s="378"/>
      <c r="F79" s="378"/>
      <c r="G79" s="378"/>
      <c r="H79" s="378"/>
      <c r="I79" s="325"/>
      <c r="J79" s="90"/>
      <c r="K79" s="220"/>
      <c r="L79" s="90"/>
      <c r="M79" s="90"/>
      <c r="N79" s="90"/>
      <c r="O79" s="90"/>
      <c r="P79" s="90"/>
      <c r="Q79" s="91"/>
      <c r="R79" s="91"/>
      <c r="S79" s="91"/>
      <c r="T79" s="91"/>
      <c r="U79" s="226"/>
      <c r="V79" s="91"/>
      <c r="W79" s="91"/>
      <c r="X79" s="91"/>
      <c r="Y79" s="91"/>
      <c r="Z79" s="91"/>
      <c r="AA79" s="91"/>
    </row>
    <row r="80" spans="1:27" s="45" customFormat="1" ht="20.25" customHeight="1">
      <c r="A80" s="57"/>
      <c r="B80" s="57" t="s">
        <v>204</v>
      </c>
      <c r="C80" s="58"/>
      <c r="D80" s="41"/>
      <c r="E80" s="40"/>
      <c r="F80" s="41"/>
      <c r="G80" s="208"/>
      <c r="H80" s="50"/>
      <c r="I80" s="2"/>
      <c r="J80" s="26"/>
      <c r="K80" s="224"/>
      <c r="L80" s="34"/>
      <c r="M80" s="34"/>
      <c r="N80" s="34"/>
      <c r="O80" s="34"/>
      <c r="P80" s="34"/>
      <c r="Q80" s="89"/>
      <c r="R80" s="89"/>
      <c r="S80" s="89"/>
      <c r="T80" s="89"/>
      <c r="U80" s="231"/>
      <c r="V80" s="89"/>
      <c r="W80" s="89"/>
      <c r="X80" s="89"/>
      <c r="Y80" s="89"/>
      <c r="Z80" s="89"/>
      <c r="AA80" s="89"/>
    </row>
    <row r="81" spans="1:27" s="15" customFormat="1" ht="13.5" thickBot="1">
      <c r="A81" s="373" t="s">
        <v>25</v>
      </c>
      <c r="B81" s="373"/>
      <c r="C81" s="373"/>
      <c r="D81" s="203"/>
      <c r="E81" s="46"/>
      <c r="F81" s="52"/>
      <c r="G81" s="209"/>
      <c r="H81" s="53"/>
      <c r="I81" s="14"/>
      <c r="J81" s="26"/>
      <c r="K81" s="48"/>
      <c r="L81" s="26"/>
      <c r="M81" s="26"/>
      <c r="N81" s="26"/>
      <c r="O81" s="26"/>
      <c r="P81" s="26"/>
      <c r="Q81" s="26"/>
      <c r="R81" s="26"/>
      <c r="S81" s="26"/>
      <c r="T81" s="26"/>
      <c r="U81" s="48"/>
      <c r="V81" s="26"/>
      <c r="W81" s="26"/>
      <c r="X81" s="26"/>
      <c r="Y81" s="26"/>
      <c r="Z81" s="26"/>
      <c r="AA81" s="26"/>
    </row>
    <row r="82" spans="1:21" s="7" customFormat="1" ht="34.5" customHeight="1" thickBot="1">
      <c r="A82" s="11"/>
      <c r="B82" s="47"/>
      <c r="C82" s="200"/>
      <c r="D82" s="200"/>
      <c r="F82" s="383" t="s">
        <v>76</v>
      </c>
      <c r="G82" s="384"/>
      <c r="H82" s="251">
        <f>H75+H70+H64+H60+H55</f>
        <v>35253323.63999999</v>
      </c>
      <c r="I82" s="340"/>
      <c r="J82" s="11"/>
      <c r="K82" s="6"/>
      <c r="L82" s="15"/>
      <c r="M82" s="15"/>
      <c r="N82" s="15"/>
      <c r="O82" s="15"/>
      <c r="P82" s="15"/>
      <c r="U82" s="200"/>
    </row>
    <row r="83" spans="1:21" s="7" customFormat="1" ht="12.75">
      <c r="A83" s="11"/>
      <c r="B83" s="11"/>
      <c r="C83" s="179"/>
      <c r="D83" s="201"/>
      <c r="E83" s="37"/>
      <c r="F83" s="38"/>
      <c r="G83" s="179"/>
      <c r="H83" s="326"/>
      <c r="I83" s="13"/>
      <c r="J83" s="11"/>
      <c r="K83" s="6"/>
      <c r="L83" s="15"/>
      <c r="M83" s="15"/>
      <c r="N83" s="15"/>
      <c r="O83" s="15"/>
      <c r="P83" s="15"/>
      <c r="U83" s="200"/>
    </row>
    <row r="84" spans="1:21" s="7" customFormat="1" ht="12.75">
      <c r="A84" s="11"/>
      <c r="B84" s="11"/>
      <c r="C84" s="179"/>
      <c r="D84" s="201"/>
      <c r="E84" s="37"/>
      <c r="F84" s="38"/>
      <c r="G84" s="179"/>
      <c r="H84" s="326"/>
      <c r="I84" s="13"/>
      <c r="J84" s="11"/>
      <c r="K84" s="6"/>
      <c r="L84" s="15"/>
      <c r="M84" s="15"/>
      <c r="N84" s="15"/>
      <c r="O84" s="15"/>
      <c r="P84" s="15"/>
      <c r="U84" s="200"/>
    </row>
    <row r="85" spans="1:21" s="7" customFormat="1" ht="12.75">
      <c r="A85" s="11"/>
      <c r="B85" s="11"/>
      <c r="C85" s="179"/>
      <c r="D85" s="201"/>
      <c r="E85" s="37"/>
      <c r="F85" s="38"/>
      <c r="G85" s="179"/>
      <c r="H85" s="326"/>
      <c r="I85" s="13"/>
      <c r="J85" s="11"/>
      <c r="K85" s="6"/>
      <c r="L85" s="15"/>
      <c r="M85" s="15"/>
      <c r="N85" s="15"/>
      <c r="O85" s="15"/>
      <c r="P85" s="15"/>
      <c r="U85" s="200"/>
    </row>
    <row r="86" ht="12.75" customHeight="1"/>
    <row r="87" spans="1:21" s="7" customFormat="1" ht="12.75">
      <c r="A87" s="11"/>
      <c r="B87" s="11"/>
      <c r="C87" s="179"/>
      <c r="D87" s="201"/>
      <c r="E87" s="37"/>
      <c r="F87" s="38"/>
      <c r="G87" s="179"/>
      <c r="H87" s="326"/>
      <c r="I87" s="13"/>
      <c r="J87" s="11"/>
      <c r="K87" s="6"/>
      <c r="L87" s="15"/>
      <c r="M87" s="15"/>
      <c r="N87" s="15"/>
      <c r="O87" s="15"/>
      <c r="P87" s="15"/>
      <c r="U87" s="200"/>
    </row>
    <row r="88" spans="1:21" s="7" customFormat="1" ht="12.75">
      <c r="A88" s="11"/>
      <c r="B88" s="11"/>
      <c r="C88" s="179"/>
      <c r="D88" s="201"/>
      <c r="E88" s="37"/>
      <c r="F88" s="38"/>
      <c r="G88" s="179"/>
      <c r="H88" s="326"/>
      <c r="I88" s="13"/>
      <c r="J88" s="11"/>
      <c r="K88" s="6"/>
      <c r="L88" s="15"/>
      <c r="M88" s="15"/>
      <c r="N88" s="15"/>
      <c r="O88" s="15"/>
      <c r="P88" s="15"/>
      <c r="U88" s="200"/>
    </row>
    <row r="90" ht="21.75" customHeight="1"/>
  </sheetData>
  <sheetProtection/>
  <mergeCells count="45">
    <mergeCell ref="A55:E55"/>
    <mergeCell ref="V72:V73"/>
    <mergeCell ref="W72:W73"/>
    <mergeCell ref="A71:H71"/>
    <mergeCell ref="V62:V63"/>
    <mergeCell ref="H62:H63"/>
    <mergeCell ref="I62:I63"/>
    <mergeCell ref="H72:H73"/>
    <mergeCell ref="G4:G5"/>
    <mergeCell ref="U4:U5"/>
    <mergeCell ref="W4:W5"/>
    <mergeCell ref="Z4:Z5"/>
    <mergeCell ref="F82:G82"/>
    <mergeCell ref="X4:X5"/>
    <mergeCell ref="Y4:Y5"/>
    <mergeCell ref="A6:F6"/>
    <mergeCell ref="A61:H61"/>
    <mergeCell ref="A65:H65"/>
    <mergeCell ref="A79:H79"/>
    <mergeCell ref="A78:C78"/>
    <mergeCell ref="A76:H76"/>
    <mergeCell ref="B70:C70"/>
    <mergeCell ref="AA4:AA5"/>
    <mergeCell ref="J4:J5"/>
    <mergeCell ref="K4:K5"/>
    <mergeCell ref="L4:N4"/>
    <mergeCell ref="O4:T4"/>
    <mergeCell ref="F4:F5"/>
    <mergeCell ref="A81:C81"/>
    <mergeCell ref="A75:C75"/>
    <mergeCell ref="C4:C5"/>
    <mergeCell ref="D4:D5"/>
    <mergeCell ref="E4:E5"/>
    <mergeCell ref="A4:A5"/>
    <mergeCell ref="B4:B5"/>
    <mergeCell ref="A60:C60"/>
    <mergeCell ref="A56:H56"/>
    <mergeCell ref="A64:C64"/>
    <mergeCell ref="X62:X63"/>
    <mergeCell ref="Y62:Y63"/>
    <mergeCell ref="AA62:AA63"/>
    <mergeCell ref="Z62:Z63"/>
    <mergeCell ref="V4:V5"/>
    <mergeCell ref="H4:H5"/>
    <mergeCell ref="I4:I5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33" r:id="rId1"/>
  <headerFooter alignWithMargins="0">
    <oddFooter>&amp;CStrona &amp;P z &amp;N</oddFooter>
  </headerFooter>
  <rowBreaks count="2" manualBreakCount="2">
    <brk id="43" max="26" man="1"/>
    <brk id="82" max="26" man="1"/>
  </rowBreaks>
  <colBreaks count="1" manualBreakCount="1">
    <brk id="11" max="8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817"/>
  <sheetViews>
    <sheetView zoomScale="110" zoomScaleNormal="110" zoomScaleSheetLayoutView="75" zoomScalePageLayoutView="0" workbookViewId="0" topLeftCell="A272">
      <selection activeCell="G289" sqref="G289"/>
    </sheetView>
  </sheetViews>
  <sheetFormatPr defaultColWidth="9.140625" defaultRowHeight="12.75"/>
  <cols>
    <col min="1" max="1" width="5.57421875" style="11" customWidth="1"/>
    <col min="2" max="2" width="47.57421875" style="24" customWidth="1"/>
    <col min="3" max="3" width="15.421875" style="13" customWidth="1"/>
    <col min="4" max="4" width="18.421875" style="37" customWidth="1"/>
    <col min="5" max="5" width="13.8515625" style="0" customWidth="1"/>
  </cols>
  <sheetData>
    <row r="1" spans="1:4" ht="12.75">
      <c r="A1" s="23" t="s">
        <v>106</v>
      </c>
      <c r="D1" s="51"/>
    </row>
    <row r="3" spans="1:4" ht="12.75">
      <c r="A3" s="403" t="s">
        <v>6</v>
      </c>
      <c r="B3" s="403"/>
      <c r="C3" s="403"/>
      <c r="D3" s="403"/>
    </row>
    <row r="4" spans="1:4" ht="25.5">
      <c r="A4" s="3" t="s">
        <v>26</v>
      </c>
      <c r="B4" s="3" t="s">
        <v>34</v>
      </c>
      <c r="C4" s="3" t="s">
        <v>35</v>
      </c>
      <c r="D4" s="65" t="s">
        <v>36</v>
      </c>
    </row>
    <row r="5" spans="1:4" ht="12.75" customHeight="1">
      <c r="A5" s="387" t="s">
        <v>509</v>
      </c>
      <c r="B5" s="388"/>
      <c r="C5" s="388"/>
      <c r="D5" s="389"/>
    </row>
    <row r="6" spans="1:4" ht="12.75" customHeight="1">
      <c r="A6" s="127">
        <v>1</v>
      </c>
      <c r="B6" s="252" t="s">
        <v>479</v>
      </c>
      <c r="C6" s="127">
        <v>2014</v>
      </c>
      <c r="D6" s="258">
        <v>4015</v>
      </c>
    </row>
    <row r="7" spans="1:4" ht="12.75" customHeight="1">
      <c r="A7" s="127">
        <f>1+A6</f>
        <v>2</v>
      </c>
      <c r="B7" s="252" t="s">
        <v>480</v>
      </c>
      <c r="C7" s="127">
        <v>2014</v>
      </c>
      <c r="D7" s="258">
        <v>1420</v>
      </c>
    </row>
    <row r="8" spans="1:4" ht="12.75" customHeight="1">
      <c r="A8" s="127">
        <f aca="true" t="shared" si="0" ref="A8:A43">1+A7</f>
        <v>3</v>
      </c>
      <c r="B8" s="252" t="s">
        <v>481</v>
      </c>
      <c r="C8" s="127">
        <v>2014</v>
      </c>
      <c r="D8" s="258">
        <v>6487.02</v>
      </c>
    </row>
    <row r="9" spans="1:4" ht="12.75" customHeight="1">
      <c r="A9" s="127">
        <f t="shared" si="0"/>
        <v>4</v>
      </c>
      <c r="B9" s="252" t="s">
        <v>482</v>
      </c>
      <c r="C9" s="127">
        <v>2014</v>
      </c>
      <c r="D9" s="258">
        <v>12915</v>
      </c>
    </row>
    <row r="10" spans="1:4" ht="12.75" customHeight="1">
      <c r="A10" s="127">
        <f t="shared" si="0"/>
        <v>5</v>
      </c>
      <c r="B10" s="252" t="s">
        <v>483</v>
      </c>
      <c r="C10" s="127">
        <v>2015</v>
      </c>
      <c r="D10" s="258">
        <v>6765</v>
      </c>
    </row>
    <row r="11" spans="1:4" ht="12.75" customHeight="1">
      <c r="A11" s="127">
        <f t="shared" si="0"/>
        <v>6</v>
      </c>
      <c r="B11" s="252" t="s">
        <v>484</v>
      </c>
      <c r="C11" s="127">
        <v>2015</v>
      </c>
      <c r="D11" s="258">
        <v>17175</v>
      </c>
    </row>
    <row r="12" spans="1:4" ht="12.75" customHeight="1">
      <c r="A12" s="127">
        <f t="shared" si="0"/>
        <v>7</v>
      </c>
      <c r="B12" s="252" t="s">
        <v>485</v>
      </c>
      <c r="C12" s="127">
        <v>2015</v>
      </c>
      <c r="D12" s="258">
        <v>9557.1</v>
      </c>
    </row>
    <row r="13" spans="1:4" ht="12.75" customHeight="1">
      <c r="A13" s="127">
        <f t="shared" si="0"/>
        <v>8</v>
      </c>
      <c r="B13" s="252" t="s">
        <v>486</v>
      </c>
      <c r="C13" s="127">
        <v>2015</v>
      </c>
      <c r="D13" s="258">
        <v>10947</v>
      </c>
    </row>
    <row r="14" spans="1:4" ht="12.75" customHeight="1">
      <c r="A14" s="127">
        <f t="shared" si="0"/>
        <v>9</v>
      </c>
      <c r="B14" s="252" t="s">
        <v>487</v>
      </c>
      <c r="C14" s="127">
        <v>2015</v>
      </c>
      <c r="D14" s="258">
        <v>1500</v>
      </c>
    </row>
    <row r="15" spans="1:4" ht="12.75" customHeight="1">
      <c r="A15" s="127">
        <f t="shared" si="0"/>
        <v>10</v>
      </c>
      <c r="B15" s="252" t="s">
        <v>488</v>
      </c>
      <c r="C15" s="127">
        <v>2015</v>
      </c>
      <c r="D15" s="258">
        <v>1127</v>
      </c>
    </row>
    <row r="16" spans="1:4" ht="12.75" customHeight="1">
      <c r="A16" s="127">
        <f t="shared" si="0"/>
        <v>11</v>
      </c>
      <c r="B16" s="252" t="s">
        <v>489</v>
      </c>
      <c r="C16" s="127">
        <v>2015</v>
      </c>
      <c r="D16" s="258">
        <v>2988.9</v>
      </c>
    </row>
    <row r="17" spans="1:4" ht="12.75" customHeight="1">
      <c r="A17" s="127">
        <f t="shared" si="0"/>
        <v>12</v>
      </c>
      <c r="B17" s="273" t="s">
        <v>517</v>
      </c>
      <c r="C17" s="274">
        <v>2015</v>
      </c>
      <c r="D17" s="272">
        <v>6765</v>
      </c>
    </row>
    <row r="18" spans="1:4" ht="12.75" customHeight="1">
      <c r="A18" s="127">
        <f t="shared" si="0"/>
        <v>13</v>
      </c>
      <c r="B18" s="252" t="s">
        <v>490</v>
      </c>
      <c r="C18" s="127">
        <v>2016</v>
      </c>
      <c r="D18" s="258">
        <v>5252.1</v>
      </c>
    </row>
    <row r="19" spans="1:4" ht="12.75" customHeight="1">
      <c r="A19" s="127">
        <f t="shared" si="0"/>
        <v>14</v>
      </c>
      <c r="B19" s="252" t="s">
        <v>491</v>
      </c>
      <c r="C19" s="127">
        <v>2016</v>
      </c>
      <c r="D19" s="258">
        <v>6149</v>
      </c>
    </row>
    <row r="20" spans="1:4" ht="30.75" customHeight="1">
      <c r="A20" s="127">
        <f t="shared" si="0"/>
        <v>15</v>
      </c>
      <c r="B20" s="259" t="s">
        <v>492</v>
      </c>
      <c r="C20" s="127">
        <v>2016</v>
      </c>
      <c r="D20" s="258">
        <v>6608</v>
      </c>
    </row>
    <row r="21" spans="1:4" ht="12.75" customHeight="1">
      <c r="A21" s="127">
        <f t="shared" si="0"/>
        <v>16</v>
      </c>
      <c r="B21" s="259" t="s">
        <v>493</v>
      </c>
      <c r="C21" s="127">
        <v>2016</v>
      </c>
      <c r="D21" s="258">
        <v>1991.37</v>
      </c>
    </row>
    <row r="22" spans="1:4" ht="18" customHeight="1">
      <c r="A22" s="127">
        <f t="shared" si="0"/>
        <v>17</v>
      </c>
      <c r="B22" s="252" t="s">
        <v>494</v>
      </c>
      <c r="C22" s="127">
        <v>2015</v>
      </c>
      <c r="D22" s="260">
        <v>1955.7</v>
      </c>
    </row>
    <row r="23" spans="1:4" ht="22.5" customHeight="1">
      <c r="A23" s="127">
        <f t="shared" si="0"/>
        <v>18</v>
      </c>
      <c r="B23" s="259" t="s">
        <v>495</v>
      </c>
      <c r="C23" s="127">
        <v>2016</v>
      </c>
      <c r="D23" s="260">
        <v>1099</v>
      </c>
    </row>
    <row r="24" spans="1:4" ht="12.75" customHeight="1">
      <c r="A24" s="127">
        <f t="shared" si="0"/>
        <v>19</v>
      </c>
      <c r="B24" s="259" t="s">
        <v>496</v>
      </c>
      <c r="C24" s="127">
        <v>2016</v>
      </c>
      <c r="D24" s="260">
        <v>784.99</v>
      </c>
    </row>
    <row r="25" spans="1:4" ht="12.75" customHeight="1">
      <c r="A25" s="127">
        <f t="shared" si="0"/>
        <v>20</v>
      </c>
      <c r="B25" s="252" t="s">
        <v>497</v>
      </c>
      <c r="C25" s="127">
        <v>2015</v>
      </c>
      <c r="D25" s="260">
        <v>1379</v>
      </c>
    </row>
    <row r="26" spans="1:4" ht="12.75" customHeight="1">
      <c r="A26" s="127">
        <f t="shared" si="0"/>
        <v>21</v>
      </c>
      <c r="B26" s="252" t="s">
        <v>497</v>
      </c>
      <c r="C26" s="127">
        <v>2015</v>
      </c>
      <c r="D26" s="260">
        <v>1379</v>
      </c>
    </row>
    <row r="27" spans="1:4" ht="12.75" customHeight="1">
      <c r="A27" s="127">
        <f t="shared" si="0"/>
        <v>22</v>
      </c>
      <c r="B27" s="252" t="s">
        <v>498</v>
      </c>
      <c r="C27" s="127">
        <v>2015</v>
      </c>
      <c r="D27" s="260">
        <v>923.73</v>
      </c>
    </row>
    <row r="28" spans="1:4" ht="12.75" customHeight="1">
      <c r="A28" s="127">
        <f t="shared" si="0"/>
        <v>23</v>
      </c>
      <c r="B28" s="252" t="s">
        <v>499</v>
      </c>
      <c r="C28" s="127">
        <v>2016</v>
      </c>
      <c r="D28" s="260">
        <v>1090</v>
      </c>
    </row>
    <row r="29" spans="1:4" ht="12.75" customHeight="1">
      <c r="A29" s="127">
        <f t="shared" si="0"/>
        <v>24</v>
      </c>
      <c r="B29" s="252" t="s">
        <v>496</v>
      </c>
      <c r="C29" s="127">
        <v>2016</v>
      </c>
      <c r="D29" s="260">
        <v>685</v>
      </c>
    </row>
    <row r="30" spans="1:4" ht="12.75" customHeight="1">
      <c r="A30" s="127">
        <f t="shared" si="0"/>
        <v>25</v>
      </c>
      <c r="B30" s="252" t="s">
        <v>500</v>
      </c>
      <c r="C30" s="127">
        <v>2017</v>
      </c>
      <c r="D30" s="260">
        <v>859</v>
      </c>
    </row>
    <row r="31" spans="1:4" ht="12.75" customHeight="1">
      <c r="A31" s="127">
        <f t="shared" si="0"/>
        <v>26</v>
      </c>
      <c r="B31" s="261" t="s">
        <v>501</v>
      </c>
      <c r="C31" s="262">
        <v>2017</v>
      </c>
      <c r="D31" s="263">
        <v>12989</v>
      </c>
    </row>
    <row r="32" spans="1:4" ht="12.75" customHeight="1">
      <c r="A32" s="127">
        <f t="shared" si="0"/>
        <v>27</v>
      </c>
      <c r="B32" s="252" t="s">
        <v>502</v>
      </c>
      <c r="C32" s="127">
        <v>2018</v>
      </c>
      <c r="D32" s="264">
        <v>1119</v>
      </c>
    </row>
    <row r="33" spans="1:4" ht="12.75" customHeight="1">
      <c r="A33" s="127">
        <f t="shared" si="0"/>
        <v>28</v>
      </c>
      <c r="B33" s="252" t="s">
        <v>503</v>
      </c>
      <c r="C33" s="127">
        <v>2018</v>
      </c>
      <c r="D33" s="264">
        <v>1633</v>
      </c>
    </row>
    <row r="34" spans="1:4" ht="12.75" customHeight="1">
      <c r="A34" s="127">
        <f t="shared" si="0"/>
        <v>29</v>
      </c>
      <c r="B34" s="266" t="s">
        <v>504</v>
      </c>
      <c r="C34" s="127">
        <v>2018</v>
      </c>
      <c r="D34" s="264">
        <v>3970.01</v>
      </c>
    </row>
    <row r="35" spans="1:4" ht="12.75" customHeight="1">
      <c r="A35" s="127">
        <f t="shared" si="0"/>
        <v>30</v>
      </c>
      <c r="B35" s="266" t="s">
        <v>505</v>
      </c>
      <c r="C35" s="127">
        <v>2018</v>
      </c>
      <c r="D35" s="264">
        <v>480</v>
      </c>
    </row>
    <row r="36" spans="1:4" ht="12.75" customHeight="1">
      <c r="A36" s="127">
        <f t="shared" si="0"/>
        <v>31</v>
      </c>
      <c r="B36" s="267" t="s">
        <v>506</v>
      </c>
      <c r="C36" s="268">
        <v>2018</v>
      </c>
      <c r="D36" s="269">
        <v>6289</v>
      </c>
    </row>
    <row r="37" spans="1:4" s="15" customFormat="1" ht="12.75">
      <c r="A37" s="127">
        <f t="shared" si="0"/>
        <v>32</v>
      </c>
      <c r="B37" s="267" t="s">
        <v>507</v>
      </c>
      <c r="C37" s="268">
        <v>2018</v>
      </c>
      <c r="D37" s="269">
        <v>3320</v>
      </c>
    </row>
    <row r="38" spans="1:4" s="15" customFormat="1" ht="25.5">
      <c r="A38" s="127">
        <f t="shared" si="0"/>
        <v>33</v>
      </c>
      <c r="B38" s="267" t="s">
        <v>508</v>
      </c>
      <c r="C38" s="268">
        <v>2018</v>
      </c>
      <c r="D38" s="269">
        <v>8708.4</v>
      </c>
    </row>
    <row r="39" spans="1:4" s="15" customFormat="1" ht="12.75">
      <c r="A39" s="127">
        <f t="shared" si="0"/>
        <v>34</v>
      </c>
      <c r="B39" s="271" t="s">
        <v>510</v>
      </c>
      <c r="C39" s="270">
        <v>2018</v>
      </c>
      <c r="D39" s="356">
        <v>2983</v>
      </c>
    </row>
    <row r="40" spans="1:4" s="15" customFormat="1" ht="12.75">
      <c r="A40" s="127">
        <f t="shared" si="0"/>
        <v>35</v>
      </c>
      <c r="B40" s="273" t="s">
        <v>518</v>
      </c>
      <c r="C40" s="274">
        <v>2018</v>
      </c>
      <c r="D40" s="357">
        <v>900</v>
      </c>
    </row>
    <row r="41" spans="1:4" s="15" customFormat="1" ht="12.75">
      <c r="A41" s="127">
        <f t="shared" si="0"/>
        <v>36</v>
      </c>
      <c r="B41" s="273" t="s">
        <v>521</v>
      </c>
      <c r="C41" s="274">
        <v>2018</v>
      </c>
      <c r="D41" s="357">
        <v>2950</v>
      </c>
    </row>
    <row r="42" spans="1:4" s="15" customFormat="1" ht="12.75">
      <c r="A42" s="127">
        <f t="shared" si="0"/>
        <v>37</v>
      </c>
      <c r="B42" s="273" t="s">
        <v>526</v>
      </c>
      <c r="C42" s="274">
        <v>2019</v>
      </c>
      <c r="D42" s="357">
        <v>1160</v>
      </c>
    </row>
    <row r="43" spans="1:4" s="15" customFormat="1" ht="12.75">
      <c r="A43" s="127">
        <f t="shared" si="0"/>
        <v>38</v>
      </c>
      <c r="B43" s="273" t="s">
        <v>528</v>
      </c>
      <c r="C43" s="274">
        <v>2019</v>
      </c>
      <c r="D43" s="357">
        <v>2460</v>
      </c>
    </row>
    <row r="44" spans="1:4" s="15" customFormat="1" ht="12.75">
      <c r="A44" s="2"/>
      <c r="B44" s="21" t="s">
        <v>0</v>
      </c>
      <c r="C44" s="2"/>
      <c r="D44" s="55">
        <f>SUM(D6:D43)</f>
        <v>160779.31999999998</v>
      </c>
    </row>
    <row r="45" spans="1:4" ht="13.5" customHeight="1">
      <c r="A45" s="377" t="s">
        <v>113</v>
      </c>
      <c r="B45" s="377"/>
      <c r="C45" s="377"/>
      <c r="D45" s="377"/>
    </row>
    <row r="46" spans="1:4" s="20" customFormat="1" ht="12.75">
      <c r="A46" s="2">
        <v>1</v>
      </c>
      <c r="B46" s="97" t="s">
        <v>125</v>
      </c>
      <c r="C46" s="98">
        <v>2016</v>
      </c>
      <c r="D46" s="99">
        <v>1389</v>
      </c>
    </row>
    <row r="47" spans="1:4" s="20" customFormat="1" ht="12.75">
      <c r="A47" s="2">
        <v>2</v>
      </c>
      <c r="B47" s="39" t="s">
        <v>126</v>
      </c>
      <c r="C47" s="2">
        <v>2016</v>
      </c>
      <c r="D47" s="100">
        <v>2100</v>
      </c>
    </row>
    <row r="48" spans="1:4" s="20" customFormat="1" ht="12.75">
      <c r="A48" s="2">
        <v>3</v>
      </c>
      <c r="B48" s="97" t="s">
        <v>127</v>
      </c>
      <c r="C48" s="98">
        <v>2014</v>
      </c>
      <c r="D48" s="99">
        <v>750</v>
      </c>
    </row>
    <row r="49" spans="1:4" s="20" customFormat="1" ht="12.75">
      <c r="A49" s="2">
        <v>4</v>
      </c>
      <c r="B49" s="97" t="s">
        <v>128</v>
      </c>
      <c r="C49" s="98">
        <v>2014</v>
      </c>
      <c r="D49" s="99">
        <v>1668</v>
      </c>
    </row>
    <row r="50" spans="1:4" s="20" customFormat="1" ht="12.75">
      <c r="A50" s="2">
        <v>5</v>
      </c>
      <c r="B50" s="97" t="s">
        <v>129</v>
      </c>
      <c r="C50" s="98">
        <v>2015</v>
      </c>
      <c r="D50" s="99">
        <v>528.99</v>
      </c>
    </row>
    <row r="51" spans="1:4" s="20" customFormat="1" ht="12.75">
      <c r="A51" s="2">
        <v>6</v>
      </c>
      <c r="B51" s="97" t="s">
        <v>130</v>
      </c>
      <c r="C51" s="98">
        <v>2017</v>
      </c>
      <c r="D51" s="99">
        <v>949.99</v>
      </c>
    </row>
    <row r="52" spans="1:4" s="20" customFormat="1" ht="12.75">
      <c r="A52" s="2">
        <v>7</v>
      </c>
      <c r="B52" s="101" t="s">
        <v>131</v>
      </c>
      <c r="C52" s="98">
        <v>2017</v>
      </c>
      <c r="D52" s="102">
        <v>5869.9</v>
      </c>
    </row>
    <row r="53" spans="1:4" s="20" customFormat="1" ht="12.75">
      <c r="A53" s="2">
        <v>8</v>
      </c>
      <c r="B53" s="1" t="s">
        <v>132</v>
      </c>
      <c r="C53" s="98">
        <v>2017</v>
      </c>
      <c r="D53" s="50">
        <v>14000</v>
      </c>
    </row>
    <row r="54" spans="1:4" s="20" customFormat="1" ht="12.75">
      <c r="A54" s="2">
        <v>9</v>
      </c>
      <c r="B54" s="1" t="s">
        <v>133</v>
      </c>
      <c r="C54" s="98">
        <v>2017</v>
      </c>
      <c r="D54" s="50">
        <v>2091</v>
      </c>
    </row>
    <row r="55" spans="1:4" s="20" customFormat="1" ht="13.5" customHeight="1">
      <c r="A55" s="2"/>
      <c r="B55" s="21" t="s">
        <v>0</v>
      </c>
      <c r="C55" s="2"/>
      <c r="D55" s="43">
        <f>SUM(D46:D54)</f>
        <v>29346.879999999997</v>
      </c>
    </row>
    <row r="56" spans="1:4" s="20" customFormat="1" ht="13.5" customHeight="1">
      <c r="A56" s="377" t="s">
        <v>140</v>
      </c>
      <c r="B56" s="377"/>
      <c r="C56" s="377"/>
      <c r="D56" s="377"/>
    </row>
    <row r="57" spans="1:4" s="123" customFormat="1" ht="12.75">
      <c r="A57" s="2">
        <v>1</v>
      </c>
      <c r="B57" s="97" t="s">
        <v>300</v>
      </c>
      <c r="C57" s="98">
        <v>2014</v>
      </c>
      <c r="D57" s="359">
        <v>1199.25</v>
      </c>
    </row>
    <row r="58" spans="1:4" s="123" customFormat="1" ht="12.75">
      <c r="A58" s="116">
        <v>2</v>
      </c>
      <c r="B58" s="97" t="s">
        <v>301</v>
      </c>
      <c r="C58" s="98">
        <v>2004</v>
      </c>
      <c r="D58" s="359">
        <v>984</v>
      </c>
    </row>
    <row r="59" spans="1:4" s="123" customFormat="1" ht="12.75">
      <c r="A59" s="2">
        <v>3</v>
      </c>
      <c r="B59" s="97" t="s">
        <v>302</v>
      </c>
      <c r="C59" s="98">
        <v>2014</v>
      </c>
      <c r="D59" s="359">
        <v>369</v>
      </c>
    </row>
    <row r="60" spans="1:4" s="123" customFormat="1" ht="12.75">
      <c r="A60" s="116">
        <v>4</v>
      </c>
      <c r="B60" s="97" t="s">
        <v>303</v>
      </c>
      <c r="C60" s="98">
        <v>2014</v>
      </c>
      <c r="D60" s="359">
        <v>2361.6</v>
      </c>
    </row>
    <row r="61" spans="1:4" s="123" customFormat="1" ht="25.5">
      <c r="A61" s="2">
        <v>5</v>
      </c>
      <c r="B61" s="97" t="s">
        <v>304</v>
      </c>
      <c r="C61" s="98">
        <v>2014</v>
      </c>
      <c r="D61" s="359">
        <v>5535</v>
      </c>
    </row>
    <row r="62" spans="1:4" s="123" customFormat="1" ht="12.75">
      <c r="A62" s="116">
        <v>6</v>
      </c>
      <c r="B62" s="160" t="s">
        <v>305</v>
      </c>
      <c r="C62" s="161">
        <v>2014</v>
      </c>
      <c r="D62" s="360">
        <v>4182</v>
      </c>
    </row>
    <row r="63" spans="1:4" s="123" customFormat="1" ht="12.75">
      <c r="A63" s="2">
        <v>7</v>
      </c>
      <c r="B63" s="160" t="s">
        <v>306</v>
      </c>
      <c r="C63" s="161">
        <v>2015</v>
      </c>
      <c r="D63" s="360">
        <v>2183.25</v>
      </c>
    </row>
    <row r="64" spans="1:4" s="123" customFormat="1" ht="12.75">
      <c r="A64" s="116">
        <v>8</v>
      </c>
      <c r="B64" s="160" t="s">
        <v>306</v>
      </c>
      <c r="C64" s="161">
        <v>2015</v>
      </c>
      <c r="D64" s="360">
        <v>2183.25</v>
      </c>
    </row>
    <row r="65" spans="1:4" s="123" customFormat="1" ht="12.75">
      <c r="A65" s="2">
        <v>9</v>
      </c>
      <c r="B65" s="160" t="s">
        <v>306</v>
      </c>
      <c r="C65" s="161">
        <v>2015</v>
      </c>
      <c r="D65" s="360">
        <v>2183.25</v>
      </c>
    </row>
    <row r="66" spans="1:4" s="163" customFormat="1" ht="12.75">
      <c r="A66" s="116">
        <v>10</v>
      </c>
      <c r="B66" s="97" t="s">
        <v>307</v>
      </c>
      <c r="C66" s="98">
        <v>2015</v>
      </c>
      <c r="D66" s="359">
        <v>2697.39</v>
      </c>
    </row>
    <row r="67" spans="1:4" s="163" customFormat="1" ht="12.75">
      <c r="A67" s="2">
        <v>11</v>
      </c>
      <c r="B67" s="97" t="s">
        <v>308</v>
      </c>
      <c r="C67" s="98">
        <v>2015</v>
      </c>
      <c r="D67" s="359">
        <v>1090</v>
      </c>
    </row>
    <row r="68" spans="1:4" s="163" customFormat="1" ht="12.75">
      <c r="A68" s="116">
        <v>12</v>
      </c>
      <c r="B68" s="361" t="s">
        <v>309</v>
      </c>
      <c r="C68" s="14">
        <v>2015</v>
      </c>
      <c r="D68" s="362">
        <v>2356</v>
      </c>
    </row>
    <row r="69" spans="1:7" s="163" customFormat="1" ht="12.75">
      <c r="A69" s="2">
        <v>13</v>
      </c>
      <c r="B69" s="39" t="s">
        <v>310</v>
      </c>
      <c r="C69" s="2">
        <v>2016</v>
      </c>
      <c r="D69" s="42">
        <v>11780</v>
      </c>
      <c r="G69" s="164"/>
    </row>
    <row r="70" spans="1:4" s="163" customFormat="1" ht="12.75">
      <c r="A70" s="2">
        <v>14</v>
      </c>
      <c r="B70" s="1" t="s">
        <v>311</v>
      </c>
      <c r="C70" s="2">
        <v>2017</v>
      </c>
      <c r="D70" s="50">
        <v>7000</v>
      </c>
    </row>
    <row r="71" spans="1:4" s="163" customFormat="1" ht="12.75">
      <c r="A71" s="2">
        <v>15</v>
      </c>
      <c r="B71" s="1" t="s">
        <v>311</v>
      </c>
      <c r="C71" s="2">
        <v>2017</v>
      </c>
      <c r="D71" s="50">
        <v>7000</v>
      </c>
    </row>
    <row r="72" spans="1:4" s="20" customFormat="1" ht="12.75">
      <c r="A72" s="56">
        <v>16</v>
      </c>
      <c r="B72" s="1" t="s">
        <v>170</v>
      </c>
      <c r="C72" s="2">
        <v>2018</v>
      </c>
      <c r="D72" s="50">
        <v>349</v>
      </c>
    </row>
    <row r="73" spans="1:4" s="20" customFormat="1" ht="12.75">
      <c r="A73" s="56">
        <v>17</v>
      </c>
      <c r="B73" s="1" t="s">
        <v>171</v>
      </c>
      <c r="C73" s="2">
        <v>2018</v>
      </c>
      <c r="D73" s="50">
        <v>832.85</v>
      </c>
    </row>
    <row r="74" spans="1:4" s="20" customFormat="1" ht="12.75">
      <c r="A74" s="56">
        <v>18</v>
      </c>
      <c r="B74" s="1" t="s">
        <v>172</v>
      </c>
      <c r="C74" s="2">
        <v>2018</v>
      </c>
      <c r="D74" s="50">
        <v>1499</v>
      </c>
    </row>
    <row r="75" spans="1:4" s="20" customFormat="1" ht="12.75">
      <c r="A75" s="56">
        <v>19</v>
      </c>
      <c r="B75" s="1" t="s">
        <v>173</v>
      </c>
      <c r="C75" s="2">
        <v>2019</v>
      </c>
      <c r="D75" s="50">
        <v>498</v>
      </c>
    </row>
    <row r="76" spans="1:4" s="20" customFormat="1" ht="13.5" customHeight="1">
      <c r="A76" s="31"/>
      <c r="B76" s="374" t="s">
        <v>0</v>
      </c>
      <c r="C76" s="374" t="s">
        <v>9</v>
      </c>
      <c r="D76" s="43">
        <f>SUM(D57:D75)</f>
        <v>56282.84</v>
      </c>
    </row>
    <row r="77" spans="1:4" s="20" customFormat="1" ht="13.5" customHeight="1">
      <c r="A77" s="377" t="s">
        <v>189</v>
      </c>
      <c r="B77" s="377"/>
      <c r="C77" s="377"/>
      <c r="D77" s="377"/>
    </row>
    <row r="78" spans="1:4" s="20" customFormat="1" ht="13.5" customHeight="1">
      <c r="A78" s="2">
        <v>1</v>
      </c>
      <c r="B78" s="26" t="s">
        <v>226</v>
      </c>
      <c r="C78" s="14">
        <v>2015</v>
      </c>
      <c r="D78" s="53">
        <v>984</v>
      </c>
    </row>
    <row r="79" spans="1:4" s="20" customFormat="1" ht="13.5" customHeight="1">
      <c r="A79" s="2">
        <v>2</v>
      </c>
      <c r="B79" s="26" t="s">
        <v>227</v>
      </c>
      <c r="C79" s="14">
        <v>2015</v>
      </c>
      <c r="D79" s="53">
        <v>984</v>
      </c>
    </row>
    <row r="80" spans="1:4" s="20" customFormat="1" ht="13.5" customHeight="1">
      <c r="A80" s="2">
        <v>3</v>
      </c>
      <c r="B80" s="26" t="s">
        <v>228</v>
      </c>
      <c r="C80" s="14">
        <v>2015</v>
      </c>
      <c r="D80" s="53">
        <v>2361.6</v>
      </c>
    </row>
    <row r="81" spans="1:4" s="20" customFormat="1" ht="13.5" customHeight="1">
      <c r="A81" s="2">
        <v>4</v>
      </c>
      <c r="B81" s="26" t="s">
        <v>228</v>
      </c>
      <c r="C81" s="14">
        <v>2015</v>
      </c>
      <c r="D81" s="53">
        <v>2361.6</v>
      </c>
    </row>
    <row r="82" spans="1:4" s="20" customFormat="1" ht="13.5" customHeight="1">
      <c r="A82" s="2">
        <v>5</v>
      </c>
      <c r="B82" s="1" t="s">
        <v>229</v>
      </c>
      <c r="C82" s="2">
        <v>2015</v>
      </c>
      <c r="D82" s="50">
        <v>369</v>
      </c>
    </row>
    <row r="83" spans="1:4" s="20" customFormat="1" ht="13.5" customHeight="1">
      <c r="A83" s="2">
        <v>6</v>
      </c>
      <c r="B83" s="1" t="s">
        <v>230</v>
      </c>
      <c r="C83" s="2">
        <v>2015</v>
      </c>
      <c r="D83" s="50">
        <v>489.54</v>
      </c>
    </row>
    <row r="84" spans="1:4" s="20" customFormat="1" ht="13.5" customHeight="1">
      <c r="A84" s="2">
        <v>7</v>
      </c>
      <c r="B84" s="1" t="s">
        <v>231</v>
      </c>
      <c r="C84" s="2">
        <v>2015</v>
      </c>
      <c r="D84" s="50">
        <v>1611.3</v>
      </c>
    </row>
    <row r="85" spans="1:4" s="20" customFormat="1" ht="13.5" customHeight="1">
      <c r="A85" s="2">
        <v>8</v>
      </c>
      <c r="B85" s="1" t="s">
        <v>232</v>
      </c>
      <c r="C85" s="2">
        <v>2015</v>
      </c>
      <c r="D85" s="50">
        <v>1195.56</v>
      </c>
    </row>
    <row r="86" spans="1:4" s="20" customFormat="1" ht="13.5" customHeight="1">
      <c r="A86" s="2">
        <v>9</v>
      </c>
      <c r="B86" s="1" t="s">
        <v>233</v>
      </c>
      <c r="C86" s="2">
        <v>2015</v>
      </c>
      <c r="D86" s="50">
        <v>1055.34</v>
      </c>
    </row>
    <row r="87" spans="1:4" s="20" customFormat="1" ht="13.5" customHeight="1">
      <c r="A87" s="2">
        <v>10</v>
      </c>
      <c r="B87" s="1" t="s">
        <v>234</v>
      </c>
      <c r="C87" s="2">
        <v>2015</v>
      </c>
      <c r="D87" s="50">
        <v>1185.72</v>
      </c>
    </row>
    <row r="88" spans="1:4" s="20" customFormat="1" ht="13.5" customHeight="1">
      <c r="A88" s="2">
        <v>11</v>
      </c>
      <c r="B88" s="134" t="s">
        <v>235</v>
      </c>
      <c r="C88" s="135">
        <v>2015</v>
      </c>
      <c r="D88" s="136">
        <v>4241.04</v>
      </c>
    </row>
    <row r="89" spans="1:4" s="20" customFormat="1" ht="25.5">
      <c r="A89" s="2">
        <v>12</v>
      </c>
      <c r="B89" s="1" t="s">
        <v>236</v>
      </c>
      <c r="C89" s="2">
        <v>2015</v>
      </c>
      <c r="D89" s="50">
        <v>38728.08</v>
      </c>
    </row>
    <row r="90" spans="1:4" s="20" customFormat="1" ht="13.5" customHeight="1">
      <c r="A90" s="2">
        <v>13</v>
      </c>
      <c r="B90" s="134" t="s">
        <v>237</v>
      </c>
      <c r="C90" s="135">
        <v>2015</v>
      </c>
      <c r="D90" s="136">
        <v>5781</v>
      </c>
    </row>
    <row r="91" spans="1:4" s="20" customFormat="1" ht="25.5">
      <c r="A91" s="2">
        <v>14</v>
      </c>
      <c r="B91" s="137" t="s">
        <v>238</v>
      </c>
      <c r="C91" s="138">
        <v>2015</v>
      </c>
      <c r="D91" s="139">
        <v>11070</v>
      </c>
    </row>
    <row r="92" spans="1:4" s="20" customFormat="1" ht="13.5" customHeight="1">
      <c r="A92" s="2">
        <v>15</v>
      </c>
      <c r="B92" s="137" t="s">
        <v>239</v>
      </c>
      <c r="C92" s="138">
        <v>2014</v>
      </c>
      <c r="D92" s="139">
        <v>3690</v>
      </c>
    </row>
    <row r="93" spans="1:4" s="20" customFormat="1" ht="13.5" customHeight="1">
      <c r="A93" s="2">
        <v>16</v>
      </c>
      <c r="B93" s="137" t="s">
        <v>240</v>
      </c>
      <c r="C93" s="138">
        <v>2015</v>
      </c>
      <c r="D93" s="139">
        <v>1199.25</v>
      </c>
    </row>
    <row r="94" spans="1:4" s="20" customFormat="1" ht="13.5" customHeight="1">
      <c r="A94" s="2">
        <v>17</v>
      </c>
      <c r="B94" s="1" t="s">
        <v>241</v>
      </c>
      <c r="C94" s="2">
        <v>2017</v>
      </c>
      <c r="D94" s="50">
        <v>318</v>
      </c>
    </row>
    <row r="95" spans="1:4" s="20" customFormat="1" ht="13.5" customHeight="1">
      <c r="A95" s="2">
        <v>18</v>
      </c>
      <c r="B95" s="140" t="s">
        <v>242</v>
      </c>
      <c r="C95" s="141">
        <v>2017</v>
      </c>
      <c r="D95" s="142">
        <v>14000</v>
      </c>
    </row>
    <row r="96" spans="1:4" s="20" customFormat="1" ht="13.5" customHeight="1">
      <c r="A96" s="2">
        <v>19</v>
      </c>
      <c r="B96" s="143" t="s">
        <v>243</v>
      </c>
      <c r="C96" s="56">
        <v>2019</v>
      </c>
      <c r="D96" s="144">
        <v>4932.3</v>
      </c>
    </row>
    <row r="97" spans="1:4" s="20" customFormat="1" ht="13.5" customHeight="1">
      <c r="A97" s="2">
        <v>20</v>
      </c>
      <c r="B97" s="143" t="s">
        <v>244</v>
      </c>
      <c r="C97" s="56">
        <v>2018</v>
      </c>
      <c r="D97" s="144">
        <v>258.3</v>
      </c>
    </row>
    <row r="98" spans="1:4" s="20" customFormat="1" ht="13.5" customHeight="1">
      <c r="A98" s="2">
        <v>21</v>
      </c>
      <c r="B98" s="143" t="s">
        <v>245</v>
      </c>
      <c r="C98" s="56">
        <v>2018</v>
      </c>
      <c r="D98" s="144">
        <v>5500</v>
      </c>
    </row>
    <row r="99" spans="1:4" s="15" customFormat="1" ht="12.75">
      <c r="A99" s="374" t="s">
        <v>0</v>
      </c>
      <c r="B99" s="374" t="s">
        <v>9</v>
      </c>
      <c r="C99" s="2"/>
      <c r="D99" s="43">
        <f>SUM(D78:D98)</f>
        <v>102315.63</v>
      </c>
    </row>
    <row r="100" spans="1:4" s="15" customFormat="1" ht="12.75" customHeight="1">
      <c r="A100" s="377" t="s">
        <v>246</v>
      </c>
      <c r="B100" s="377"/>
      <c r="C100" s="377"/>
      <c r="D100" s="377"/>
    </row>
    <row r="101" spans="1:4" s="15" customFormat="1" ht="12.75">
      <c r="A101" s="2">
        <v>1</v>
      </c>
      <c r="B101" s="1" t="s">
        <v>275</v>
      </c>
      <c r="C101" s="2">
        <v>2014</v>
      </c>
      <c r="D101" s="50">
        <v>4799</v>
      </c>
    </row>
    <row r="102" spans="1:4" s="15" customFormat="1" ht="12.75">
      <c r="A102" s="2">
        <v>2</v>
      </c>
      <c r="B102" s="1" t="s">
        <v>276</v>
      </c>
      <c r="C102" s="2">
        <v>2014</v>
      </c>
      <c r="D102" s="50">
        <v>2405</v>
      </c>
    </row>
    <row r="103" spans="1:4" s="15" customFormat="1" ht="25.5">
      <c r="A103" s="2">
        <v>3</v>
      </c>
      <c r="B103" s="1" t="s">
        <v>277</v>
      </c>
      <c r="C103" s="2">
        <v>2015</v>
      </c>
      <c r="D103" s="50">
        <v>5535</v>
      </c>
    </row>
    <row r="104" spans="1:4" s="15" customFormat="1" ht="25.5">
      <c r="A104" s="2">
        <v>4</v>
      </c>
      <c r="B104" s="1" t="s">
        <v>277</v>
      </c>
      <c r="C104" s="2">
        <v>2015</v>
      </c>
      <c r="D104" s="50">
        <v>5535</v>
      </c>
    </row>
    <row r="105" spans="1:4" s="15" customFormat="1" ht="25.5">
      <c r="A105" s="2">
        <v>5</v>
      </c>
      <c r="B105" s="1" t="s">
        <v>277</v>
      </c>
      <c r="C105" s="2">
        <v>2015</v>
      </c>
      <c r="D105" s="50">
        <v>5535</v>
      </c>
    </row>
    <row r="106" spans="1:4" s="15" customFormat="1" ht="25.5">
      <c r="A106" s="2">
        <v>6</v>
      </c>
      <c r="B106" s="1" t="s">
        <v>278</v>
      </c>
      <c r="C106" s="2">
        <v>2015</v>
      </c>
      <c r="D106" s="50">
        <v>5781</v>
      </c>
    </row>
    <row r="107" spans="1:4" s="15" customFormat="1" ht="25.5">
      <c r="A107" s="2">
        <v>7</v>
      </c>
      <c r="B107" s="1" t="s">
        <v>278</v>
      </c>
      <c r="C107" s="2">
        <v>2015</v>
      </c>
      <c r="D107" s="50">
        <v>5781</v>
      </c>
    </row>
    <row r="108" spans="1:4" s="15" customFormat="1" ht="25.5">
      <c r="A108" s="2">
        <v>8</v>
      </c>
      <c r="B108" s="1" t="s">
        <v>279</v>
      </c>
      <c r="C108" s="2">
        <v>2015</v>
      </c>
      <c r="D108" s="50">
        <v>2183.25</v>
      </c>
    </row>
    <row r="109" spans="1:4" s="15" customFormat="1" ht="25.5">
      <c r="A109" s="2">
        <v>9</v>
      </c>
      <c r="B109" s="1" t="s">
        <v>279</v>
      </c>
      <c r="C109" s="2">
        <v>2015</v>
      </c>
      <c r="D109" s="50">
        <v>2183.25</v>
      </c>
    </row>
    <row r="110" spans="1:4" s="15" customFormat="1" ht="25.5">
      <c r="A110" s="2">
        <v>10</v>
      </c>
      <c r="B110" s="1" t="s">
        <v>279</v>
      </c>
      <c r="C110" s="2">
        <v>2015</v>
      </c>
      <c r="D110" s="50">
        <v>2183.25</v>
      </c>
    </row>
    <row r="111" spans="1:4" s="15" customFormat="1" ht="25.5">
      <c r="A111" s="2">
        <v>11</v>
      </c>
      <c r="B111" s="1" t="s">
        <v>279</v>
      </c>
      <c r="C111" s="2">
        <v>2015</v>
      </c>
      <c r="D111" s="50">
        <v>2183.25</v>
      </c>
    </row>
    <row r="112" spans="1:4" s="15" customFormat="1" ht="12.75">
      <c r="A112" s="2">
        <v>12</v>
      </c>
      <c r="B112" s="1" t="s">
        <v>263</v>
      </c>
      <c r="C112" s="2">
        <v>2015</v>
      </c>
      <c r="D112" s="50">
        <v>676.5</v>
      </c>
    </row>
    <row r="113" spans="1:4" s="15" customFormat="1" ht="12.75">
      <c r="A113" s="2">
        <v>13</v>
      </c>
      <c r="B113" s="1" t="s">
        <v>263</v>
      </c>
      <c r="C113" s="2">
        <v>2015</v>
      </c>
      <c r="D113" s="50">
        <v>676.5</v>
      </c>
    </row>
    <row r="114" spans="1:4" s="15" customFormat="1" ht="12.75">
      <c r="A114" s="2">
        <v>14</v>
      </c>
      <c r="B114" s="1" t="s">
        <v>263</v>
      </c>
      <c r="C114" s="2">
        <v>2015</v>
      </c>
      <c r="D114" s="50">
        <v>676.5</v>
      </c>
    </row>
    <row r="115" spans="1:4" s="15" customFormat="1" ht="12.75">
      <c r="A115" s="2">
        <v>15</v>
      </c>
      <c r="B115" s="1" t="s">
        <v>264</v>
      </c>
      <c r="C115" s="2">
        <v>2015</v>
      </c>
      <c r="D115" s="50">
        <v>1199.25</v>
      </c>
    </row>
    <row r="116" spans="1:4" s="15" customFormat="1" ht="12.75">
      <c r="A116" s="2">
        <v>16</v>
      </c>
      <c r="B116" s="26" t="s">
        <v>268</v>
      </c>
      <c r="C116" s="14">
        <v>2015</v>
      </c>
      <c r="D116" s="53">
        <v>2361.6</v>
      </c>
    </row>
    <row r="117" spans="1:4" s="15" customFormat="1" ht="12.75">
      <c r="A117" s="2">
        <v>17</v>
      </c>
      <c r="B117" s="26" t="s">
        <v>268</v>
      </c>
      <c r="C117" s="14">
        <v>2015</v>
      </c>
      <c r="D117" s="53">
        <v>2361.6</v>
      </c>
    </row>
    <row r="118" spans="1:4" s="15" customFormat="1" ht="12.75">
      <c r="A118" s="2">
        <v>18</v>
      </c>
      <c r="B118" s="26" t="s">
        <v>268</v>
      </c>
      <c r="C118" s="14">
        <v>2015</v>
      </c>
      <c r="D118" s="53">
        <v>2361.6</v>
      </c>
    </row>
    <row r="119" spans="1:4" s="15" customFormat="1" ht="12.75">
      <c r="A119" s="2">
        <v>19</v>
      </c>
      <c r="B119" s="1" t="s">
        <v>281</v>
      </c>
      <c r="C119" s="2">
        <v>2017</v>
      </c>
      <c r="D119" s="50">
        <v>14000</v>
      </c>
    </row>
    <row r="120" spans="1:4" ht="12.75">
      <c r="A120" s="2"/>
      <c r="B120" s="374" t="s">
        <v>25</v>
      </c>
      <c r="C120" s="374"/>
      <c r="D120" s="55">
        <f>SUM(D101:D119)</f>
        <v>68417.54999999999</v>
      </c>
    </row>
    <row r="121" spans="1:4" ht="12.75" customHeight="1">
      <c r="A121" s="404" t="s">
        <v>533</v>
      </c>
      <c r="B121" s="405"/>
      <c r="C121" s="405"/>
      <c r="D121" s="406"/>
    </row>
    <row r="122" spans="1:4" ht="12.75">
      <c r="A122" s="401" t="s">
        <v>462</v>
      </c>
      <c r="B122" s="402"/>
      <c r="C122" s="98"/>
      <c r="D122" s="99"/>
    </row>
    <row r="123" spans="1:4" ht="12.75">
      <c r="A123" s="2">
        <v>1</v>
      </c>
      <c r="B123" s="39" t="s">
        <v>555</v>
      </c>
      <c r="C123" s="2">
        <v>2016</v>
      </c>
      <c r="D123" s="42">
        <v>719</v>
      </c>
    </row>
    <row r="124" spans="1:4" ht="12.75">
      <c r="A124" s="401" t="s">
        <v>536</v>
      </c>
      <c r="B124" s="402"/>
      <c r="C124" s="98"/>
      <c r="D124" s="99"/>
    </row>
    <row r="125" spans="1:4" ht="12.75">
      <c r="A125" s="262">
        <v>2</v>
      </c>
      <c r="B125" s="277" t="s">
        <v>535</v>
      </c>
      <c r="C125" s="262">
        <v>2015</v>
      </c>
      <c r="D125" s="276">
        <v>2400</v>
      </c>
    </row>
    <row r="126" spans="1:4" ht="12.75">
      <c r="A126" s="262">
        <v>3</v>
      </c>
      <c r="B126" s="39" t="s">
        <v>557</v>
      </c>
      <c r="C126" s="262">
        <v>2018</v>
      </c>
      <c r="D126" s="276">
        <v>800</v>
      </c>
    </row>
    <row r="127" spans="1:4" ht="12.75">
      <c r="A127" s="401" t="s">
        <v>534</v>
      </c>
      <c r="B127" s="402"/>
      <c r="C127" s="98"/>
      <c r="D127" s="99"/>
    </row>
    <row r="128" spans="1:4" ht="12.75">
      <c r="A128" s="262">
        <v>4</v>
      </c>
      <c r="B128" s="39" t="s">
        <v>556</v>
      </c>
      <c r="C128" s="262">
        <v>2018</v>
      </c>
      <c r="D128" s="276">
        <v>800</v>
      </c>
    </row>
    <row r="129" spans="1:4" ht="12.75">
      <c r="A129" s="401" t="s">
        <v>552</v>
      </c>
      <c r="B129" s="402"/>
      <c r="C129" s="98"/>
      <c r="D129" s="99"/>
    </row>
    <row r="130" spans="1:4" ht="12.75">
      <c r="A130" s="262">
        <v>5</v>
      </c>
      <c r="B130" s="39" t="s">
        <v>555</v>
      </c>
      <c r="C130" s="262">
        <v>2016</v>
      </c>
      <c r="D130" s="276">
        <v>719</v>
      </c>
    </row>
    <row r="131" spans="1:4" ht="12.75">
      <c r="A131" s="2"/>
      <c r="B131" s="278" t="s">
        <v>0</v>
      </c>
      <c r="C131" s="2"/>
      <c r="D131" s="43">
        <f>SUM(D122:D130)</f>
        <v>5438</v>
      </c>
    </row>
    <row r="132" spans="1:4" s="22" customFormat="1" ht="12.75">
      <c r="A132" s="404" t="s">
        <v>537</v>
      </c>
      <c r="B132" s="405"/>
      <c r="C132" s="405"/>
      <c r="D132" s="406"/>
    </row>
    <row r="133" spans="1:4" s="7" customFormat="1" ht="12.75" customHeight="1">
      <c r="A133" s="2">
        <v>1</v>
      </c>
      <c r="B133" s="26" t="s">
        <v>538</v>
      </c>
      <c r="C133" s="14">
        <v>2014</v>
      </c>
      <c r="D133" s="279">
        <v>876</v>
      </c>
    </row>
    <row r="134" spans="1:4" ht="12.75">
      <c r="A134" s="2">
        <v>2</v>
      </c>
      <c r="B134" s="26" t="s">
        <v>539</v>
      </c>
      <c r="C134" s="14">
        <v>2014</v>
      </c>
      <c r="D134" s="279">
        <v>5499.33</v>
      </c>
    </row>
    <row r="135" spans="1:4" ht="12.75">
      <c r="A135" s="2">
        <f>A134+1</f>
        <v>3</v>
      </c>
      <c r="B135" s="1" t="s">
        <v>540</v>
      </c>
      <c r="C135" s="2">
        <v>2014</v>
      </c>
      <c r="D135" s="320">
        <v>1999.98</v>
      </c>
    </row>
    <row r="136" spans="1:4" ht="12.75">
      <c r="A136" s="2">
        <f aca="true" t="shared" si="1" ref="A136:A146">A135+1</f>
        <v>4</v>
      </c>
      <c r="B136" s="252" t="s">
        <v>541</v>
      </c>
      <c r="C136" s="127">
        <v>2016</v>
      </c>
      <c r="D136" s="318">
        <v>3304</v>
      </c>
    </row>
    <row r="137" spans="1:4" ht="12.75">
      <c r="A137" s="2">
        <f t="shared" si="1"/>
        <v>5</v>
      </c>
      <c r="B137" s="280" t="s">
        <v>542</v>
      </c>
      <c r="C137" s="265"/>
      <c r="D137" s="319">
        <v>458</v>
      </c>
    </row>
    <row r="138" spans="1:4" ht="12.75">
      <c r="A138" s="2">
        <f t="shared" si="1"/>
        <v>6</v>
      </c>
      <c r="B138" s="275" t="s">
        <v>543</v>
      </c>
      <c r="C138" s="262">
        <v>2016</v>
      </c>
      <c r="D138" s="263">
        <v>923.73</v>
      </c>
    </row>
    <row r="139" spans="1:4" ht="12.75">
      <c r="A139" s="2">
        <f t="shared" si="1"/>
        <v>7</v>
      </c>
      <c r="B139" s="275" t="s">
        <v>543</v>
      </c>
      <c r="C139" s="262">
        <v>2016</v>
      </c>
      <c r="D139" s="263">
        <v>784.99</v>
      </c>
    </row>
    <row r="140" spans="1:4" ht="12.75">
      <c r="A140" s="2">
        <f t="shared" si="1"/>
        <v>8</v>
      </c>
      <c r="B140" s="275" t="s">
        <v>544</v>
      </c>
      <c r="C140" s="262"/>
      <c r="D140" s="263">
        <v>2988.9</v>
      </c>
    </row>
    <row r="141" spans="1:4" ht="12.75">
      <c r="A141" s="2">
        <f t="shared" si="1"/>
        <v>9</v>
      </c>
      <c r="B141" s="275" t="s">
        <v>545</v>
      </c>
      <c r="C141" s="262">
        <v>2016</v>
      </c>
      <c r="D141" s="263">
        <v>1169</v>
      </c>
    </row>
    <row r="142" spans="1:5" s="7" customFormat="1" ht="12.75" customHeight="1">
      <c r="A142" s="2">
        <f t="shared" si="1"/>
        <v>10</v>
      </c>
      <c r="B142" s="275" t="s">
        <v>546</v>
      </c>
      <c r="C142" s="262">
        <v>2017</v>
      </c>
      <c r="D142" s="263">
        <v>279</v>
      </c>
      <c r="E142" s="16"/>
    </row>
    <row r="143" spans="1:5" s="7" customFormat="1" ht="12.75" customHeight="1">
      <c r="A143" s="2">
        <f t="shared" si="1"/>
        <v>11</v>
      </c>
      <c r="B143" s="275" t="s">
        <v>547</v>
      </c>
      <c r="C143" s="262">
        <v>2017</v>
      </c>
      <c r="D143" s="263">
        <v>119</v>
      </c>
      <c r="E143" s="16"/>
    </row>
    <row r="144" spans="1:5" s="7" customFormat="1" ht="12.75">
      <c r="A144" s="2">
        <f t="shared" si="1"/>
        <v>12</v>
      </c>
      <c r="B144" s="275" t="s">
        <v>548</v>
      </c>
      <c r="C144" s="262">
        <v>2018</v>
      </c>
      <c r="D144" s="263">
        <v>3400</v>
      </c>
      <c r="E144" s="16"/>
    </row>
    <row r="145" spans="1:4" s="7" customFormat="1" ht="12.75">
      <c r="A145" s="2">
        <f t="shared" si="1"/>
        <v>13</v>
      </c>
      <c r="B145" s="275" t="s">
        <v>549</v>
      </c>
      <c r="C145" s="262">
        <v>2018</v>
      </c>
      <c r="D145" s="263">
        <v>4908.93</v>
      </c>
    </row>
    <row r="146" spans="1:4" s="7" customFormat="1" ht="12.75">
      <c r="A146" s="2">
        <f t="shared" si="1"/>
        <v>14</v>
      </c>
      <c r="B146" s="275" t="s">
        <v>550</v>
      </c>
      <c r="C146" s="262">
        <v>2018</v>
      </c>
      <c r="D146" s="263">
        <v>3850.15</v>
      </c>
    </row>
    <row r="147" spans="1:4" s="7" customFormat="1" ht="12.75">
      <c r="A147" s="2">
        <v>15</v>
      </c>
      <c r="B147" s="178" t="s">
        <v>551</v>
      </c>
      <c r="C147" s="281">
        <v>2018</v>
      </c>
      <c r="D147" s="263">
        <v>469</v>
      </c>
    </row>
    <row r="148" spans="1:4" s="7" customFormat="1" ht="12.75">
      <c r="A148" s="122"/>
      <c r="B148" s="399" t="s">
        <v>25</v>
      </c>
      <c r="C148" s="400"/>
      <c r="D148" s="55">
        <f>SUM(D133:D147)</f>
        <v>31030.010000000002</v>
      </c>
    </row>
    <row r="149" spans="1:4" s="15" customFormat="1" ht="12.75">
      <c r="A149" s="29"/>
      <c r="B149" s="30"/>
      <c r="C149" s="78"/>
      <c r="D149" s="79"/>
    </row>
    <row r="150" spans="1:4" s="15" customFormat="1" ht="12.75">
      <c r="A150" s="28"/>
      <c r="B150" s="27"/>
      <c r="C150" s="32"/>
      <c r="D150" s="77"/>
    </row>
    <row r="151" spans="1:4" s="15" customFormat="1" ht="12.75">
      <c r="A151" s="403" t="s">
        <v>7</v>
      </c>
      <c r="B151" s="403"/>
      <c r="C151" s="403"/>
      <c r="D151" s="403"/>
    </row>
    <row r="152" spans="1:4" s="15" customFormat="1" ht="25.5">
      <c r="A152" s="3" t="s">
        <v>26</v>
      </c>
      <c r="B152" s="3" t="s">
        <v>34</v>
      </c>
      <c r="C152" s="3" t="s">
        <v>35</v>
      </c>
      <c r="D152" s="65" t="s">
        <v>36</v>
      </c>
    </row>
    <row r="153" spans="1:4" ht="12.75">
      <c r="A153" s="377" t="s">
        <v>509</v>
      </c>
      <c r="B153" s="377"/>
      <c r="C153" s="377"/>
      <c r="D153" s="377"/>
    </row>
    <row r="154" spans="1:4" s="15" customFormat="1" ht="25.5">
      <c r="A154" s="127">
        <v>1</v>
      </c>
      <c r="B154" s="252" t="s">
        <v>511</v>
      </c>
      <c r="C154" s="127">
        <v>2015</v>
      </c>
      <c r="D154" s="260">
        <v>586.45</v>
      </c>
    </row>
    <row r="155" spans="1:4" s="15" customFormat="1" ht="12.75">
      <c r="A155" s="127">
        <f>A154+1</f>
        <v>2</v>
      </c>
      <c r="B155" s="252" t="s">
        <v>512</v>
      </c>
      <c r="C155" s="127">
        <v>2015</v>
      </c>
      <c r="D155" s="260">
        <v>2610</v>
      </c>
    </row>
    <row r="156" spans="1:4" s="15" customFormat="1" ht="12.75">
      <c r="A156" s="127">
        <f aca="true" t="shared" si="2" ref="A156:A170">A155+1</f>
        <v>3</v>
      </c>
      <c r="B156" s="252" t="s">
        <v>513</v>
      </c>
      <c r="C156" s="127">
        <v>2016</v>
      </c>
      <c r="D156" s="260">
        <v>1000</v>
      </c>
    </row>
    <row r="157" spans="1:4" s="15" customFormat="1" ht="12.75">
      <c r="A157" s="127">
        <f t="shared" si="2"/>
        <v>4</v>
      </c>
      <c r="B157" s="259" t="s">
        <v>514</v>
      </c>
      <c r="C157" s="127">
        <v>2016</v>
      </c>
      <c r="D157" s="260">
        <v>405</v>
      </c>
    </row>
    <row r="158" spans="1:4" s="15" customFormat="1" ht="12.75">
      <c r="A158" s="127">
        <f t="shared" si="2"/>
        <v>5</v>
      </c>
      <c r="B158" s="252" t="s">
        <v>515</v>
      </c>
      <c r="C158" s="127">
        <v>2016</v>
      </c>
      <c r="D158" s="260">
        <v>6000</v>
      </c>
    </row>
    <row r="159" spans="1:4" s="15" customFormat="1" ht="25.5">
      <c r="A159" s="127">
        <f t="shared" si="2"/>
        <v>6</v>
      </c>
      <c r="B159" s="252" t="s">
        <v>516</v>
      </c>
      <c r="C159" s="127">
        <v>2018</v>
      </c>
      <c r="D159" s="264">
        <v>1698</v>
      </c>
    </row>
    <row r="160" spans="1:4" s="15" customFormat="1" ht="51">
      <c r="A160" s="127">
        <f t="shared" si="2"/>
        <v>7</v>
      </c>
      <c r="B160" s="273" t="s">
        <v>519</v>
      </c>
      <c r="C160" s="274">
        <v>2018</v>
      </c>
      <c r="D160" s="363">
        <v>16755.83</v>
      </c>
    </row>
    <row r="161" spans="1:4" s="15" customFormat="1" ht="12.75">
      <c r="A161" s="127">
        <f t="shared" si="2"/>
        <v>8</v>
      </c>
      <c r="B161" s="273" t="s">
        <v>520</v>
      </c>
      <c r="C161" s="274">
        <v>2018</v>
      </c>
      <c r="D161" s="363">
        <v>2449</v>
      </c>
    </row>
    <row r="162" spans="1:4" s="15" customFormat="1" ht="12.75">
      <c r="A162" s="127">
        <f t="shared" si="2"/>
        <v>9</v>
      </c>
      <c r="B162" s="273" t="s">
        <v>522</v>
      </c>
      <c r="C162" s="274">
        <v>2018</v>
      </c>
      <c r="D162" s="363">
        <v>998</v>
      </c>
    </row>
    <row r="163" spans="1:4" s="15" customFormat="1" ht="25.5">
      <c r="A163" s="127">
        <f t="shared" si="2"/>
        <v>10</v>
      </c>
      <c r="B163" s="273" t="s">
        <v>523</v>
      </c>
      <c r="C163" s="274">
        <v>2018</v>
      </c>
      <c r="D163" s="363">
        <v>10222</v>
      </c>
    </row>
    <row r="164" spans="1:4" s="15" customFormat="1" ht="25.5">
      <c r="A164" s="127">
        <f t="shared" si="2"/>
        <v>11</v>
      </c>
      <c r="B164" s="273" t="s">
        <v>524</v>
      </c>
      <c r="C164" s="274">
        <v>2018</v>
      </c>
      <c r="D164" s="363">
        <v>3850</v>
      </c>
    </row>
    <row r="165" spans="1:4" s="15" customFormat="1" ht="12.75">
      <c r="A165" s="127">
        <f t="shared" si="2"/>
        <v>12</v>
      </c>
      <c r="B165" s="273" t="s">
        <v>525</v>
      </c>
      <c r="C165" s="274">
        <v>2018</v>
      </c>
      <c r="D165" s="363">
        <v>2359</v>
      </c>
    </row>
    <row r="166" spans="1:4" s="15" customFormat="1" ht="12.75">
      <c r="A166" s="127">
        <f t="shared" si="2"/>
        <v>13</v>
      </c>
      <c r="B166" s="273" t="s">
        <v>527</v>
      </c>
      <c r="C166" s="274">
        <v>2019</v>
      </c>
      <c r="D166" s="363">
        <v>1648</v>
      </c>
    </row>
    <row r="167" spans="1:4" s="15" customFormat="1" ht="12.75">
      <c r="A167" s="127">
        <f t="shared" si="2"/>
        <v>14</v>
      </c>
      <c r="B167" s="273" t="s">
        <v>529</v>
      </c>
      <c r="C167" s="274">
        <v>2019</v>
      </c>
      <c r="D167" s="363">
        <v>1805</v>
      </c>
    </row>
    <row r="168" spans="1:4" s="15" customFormat="1" ht="12.75">
      <c r="A168" s="127">
        <f t="shared" si="2"/>
        <v>15</v>
      </c>
      <c r="B168" s="273" t="s">
        <v>530</v>
      </c>
      <c r="C168" s="274">
        <v>2019</v>
      </c>
      <c r="D168" s="363">
        <v>10498.05</v>
      </c>
    </row>
    <row r="169" spans="1:4" s="15" customFormat="1" ht="25.5">
      <c r="A169" s="127">
        <f t="shared" si="2"/>
        <v>16</v>
      </c>
      <c r="B169" s="273" t="s">
        <v>531</v>
      </c>
      <c r="C169" s="274">
        <v>2019</v>
      </c>
      <c r="D169" s="363">
        <v>3911.4</v>
      </c>
    </row>
    <row r="170" spans="1:4" s="15" customFormat="1" ht="25.5">
      <c r="A170" s="127">
        <f t="shared" si="2"/>
        <v>17</v>
      </c>
      <c r="B170" s="273" t="s">
        <v>532</v>
      </c>
      <c r="C170" s="274">
        <v>2019</v>
      </c>
      <c r="D170" s="363">
        <v>2396.04</v>
      </c>
    </row>
    <row r="171" spans="1:4" s="15" customFormat="1" ht="12.75">
      <c r="A171" s="2"/>
      <c r="B171" s="21" t="s">
        <v>0</v>
      </c>
      <c r="C171" s="2"/>
      <c r="D171" s="55">
        <f>SUM(D154:D170)</f>
        <v>69191.76999999999</v>
      </c>
    </row>
    <row r="172" spans="1:4" ht="13.5" customHeight="1">
      <c r="A172" s="377" t="s">
        <v>113</v>
      </c>
      <c r="B172" s="377"/>
      <c r="C172" s="377"/>
      <c r="D172" s="377"/>
    </row>
    <row r="173" spans="1:4" s="20" customFormat="1" ht="12.75">
      <c r="A173" s="2">
        <v>1</v>
      </c>
      <c r="B173" s="97" t="s">
        <v>116</v>
      </c>
      <c r="C173" s="98">
        <v>2014</v>
      </c>
      <c r="D173" s="99">
        <v>1700</v>
      </c>
    </row>
    <row r="174" spans="1:4" s="20" customFormat="1" ht="12.75">
      <c r="A174" s="2">
        <v>2</v>
      </c>
      <c r="B174" s="97" t="s">
        <v>117</v>
      </c>
      <c r="C174" s="98">
        <v>2014</v>
      </c>
      <c r="D174" s="99">
        <v>1879</v>
      </c>
    </row>
    <row r="175" spans="1:4" s="20" customFormat="1" ht="12.75">
      <c r="A175" s="2">
        <v>3</v>
      </c>
      <c r="B175" s="1" t="s">
        <v>118</v>
      </c>
      <c r="C175" s="2">
        <v>2017</v>
      </c>
      <c r="D175" s="50">
        <v>170.11</v>
      </c>
    </row>
    <row r="176" spans="1:4" s="20" customFormat="1" ht="12.75">
      <c r="A176" s="2">
        <v>4</v>
      </c>
      <c r="B176" s="1" t="s">
        <v>118</v>
      </c>
      <c r="C176" s="2">
        <v>2017</v>
      </c>
      <c r="D176" s="50">
        <v>170.11</v>
      </c>
    </row>
    <row r="177" spans="1:4" s="20" customFormat="1" ht="12.75">
      <c r="A177" s="2">
        <v>5</v>
      </c>
      <c r="B177" s="1" t="s">
        <v>119</v>
      </c>
      <c r="C177" s="2">
        <v>2017</v>
      </c>
      <c r="D177" s="50">
        <v>149.92</v>
      </c>
    </row>
    <row r="178" spans="1:4" s="20" customFormat="1" ht="12.75">
      <c r="A178" s="2">
        <v>6</v>
      </c>
      <c r="B178" s="1" t="s">
        <v>120</v>
      </c>
      <c r="C178" s="2">
        <v>2017</v>
      </c>
      <c r="D178" s="50">
        <v>1507</v>
      </c>
    </row>
    <row r="179" spans="1:4" s="20" customFormat="1" ht="12.75">
      <c r="A179" s="2">
        <v>7</v>
      </c>
      <c r="B179" s="1" t="s">
        <v>120</v>
      </c>
      <c r="C179" s="2">
        <v>2017</v>
      </c>
      <c r="D179" s="50">
        <v>1507</v>
      </c>
    </row>
    <row r="180" spans="1:4" s="20" customFormat="1" ht="12.75">
      <c r="A180" s="2">
        <v>8</v>
      </c>
      <c r="B180" s="1" t="s">
        <v>121</v>
      </c>
      <c r="C180" s="2">
        <v>2017</v>
      </c>
      <c r="D180" s="50">
        <v>1399</v>
      </c>
    </row>
    <row r="181" spans="1:4" s="20" customFormat="1" ht="12.75">
      <c r="A181" s="2">
        <v>9</v>
      </c>
      <c r="B181" s="1" t="s">
        <v>122</v>
      </c>
      <c r="C181" s="2">
        <v>2018</v>
      </c>
      <c r="D181" s="53">
        <v>295.97</v>
      </c>
    </row>
    <row r="182" spans="1:4" s="20" customFormat="1" ht="12.75">
      <c r="A182" s="2">
        <v>10</v>
      </c>
      <c r="B182" s="1" t="s">
        <v>123</v>
      </c>
      <c r="C182" s="2">
        <v>2018</v>
      </c>
      <c r="D182" s="53">
        <v>1900</v>
      </c>
    </row>
    <row r="183" spans="1:4" s="20" customFormat="1" ht="12.75">
      <c r="A183" s="2">
        <v>11</v>
      </c>
      <c r="B183" s="1" t="s">
        <v>123</v>
      </c>
      <c r="C183" s="2">
        <v>2018</v>
      </c>
      <c r="D183" s="53">
        <v>1900</v>
      </c>
    </row>
    <row r="184" spans="1:4" s="20" customFormat="1" ht="12.75">
      <c r="A184" s="2">
        <v>12</v>
      </c>
      <c r="B184" s="1" t="s">
        <v>124</v>
      </c>
      <c r="C184" s="2">
        <v>2018</v>
      </c>
      <c r="D184" s="53">
        <v>350</v>
      </c>
    </row>
    <row r="185" spans="1:4" s="20" customFormat="1" ht="13.5" customHeight="1">
      <c r="A185" s="2"/>
      <c r="B185" s="21" t="s">
        <v>0</v>
      </c>
      <c r="C185" s="2"/>
      <c r="D185" s="43">
        <f>SUM(D173:D184)</f>
        <v>12928.109999999999</v>
      </c>
    </row>
    <row r="186" spans="1:4" s="20" customFormat="1" ht="13.5" customHeight="1">
      <c r="A186" s="377" t="s">
        <v>140</v>
      </c>
      <c r="B186" s="377"/>
      <c r="C186" s="377"/>
      <c r="D186" s="377"/>
    </row>
    <row r="187" spans="1:4" s="15" customFormat="1" ht="25.5">
      <c r="A187" s="2">
        <v>1</v>
      </c>
      <c r="B187" s="97" t="s">
        <v>156</v>
      </c>
      <c r="C187" s="98">
        <v>2014</v>
      </c>
      <c r="D187" s="42">
        <v>2799.48</v>
      </c>
    </row>
    <row r="188" spans="1:4" s="15" customFormat="1" ht="12.75">
      <c r="A188" s="2">
        <v>2</v>
      </c>
      <c r="B188" s="160" t="s">
        <v>157</v>
      </c>
      <c r="C188" s="161">
        <v>2014</v>
      </c>
      <c r="D188" s="42">
        <v>1476</v>
      </c>
    </row>
    <row r="189" spans="1:4" s="15" customFormat="1" ht="12.75">
      <c r="A189" s="2">
        <v>3</v>
      </c>
      <c r="B189" s="160" t="s">
        <v>158</v>
      </c>
      <c r="C189" s="161">
        <v>2014</v>
      </c>
      <c r="D189" s="42">
        <v>553.5</v>
      </c>
    </row>
    <row r="190" spans="1:4" s="15" customFormat="1" ht="12.75">
      <c r="A190" s="2">
        <v>4</v>
      </c>
      <c r="B190" s="97" t="s">
        <v>159</v>
      </c>
      <c r="C190" s="98">
        <v>2015</v>
      </c>
      <c r="D190" s="42">
        <v>4277.94</v>
      </c>
    </row>
    <row r="191" spans="1:4" s="15" customFormat="1" ht="12.75">
      <c r="A191" s="2">
        <v>5</v>
      </c>
      <c r="B191" s="97" t="s">
        <v>159</v>
      </c>
      <c r="C191" s="98">
        <v>2015</v>
      </c>
      <c r="D191" s="42">
        <v>4277.94</v>
      </c>
    </row>
    <row r="192" spans="1:4" s="15" customFormat="1" ht="12.75">
      <c r="A192" s="2">
        <v>6</v>
      </c>
      <c r="B192" s="97" t="s">
        <v>159</v>
      </c>
      <c r="C192" s="98">
        <v>2015</v>
      </c>
      <c r="D192" s="42">
        <v>4277.94</v>
      </c>
    </row>
    <row r="193" spans="1:4" s="15" customFormat="1" ht="12.75">
      <c r="A193" s="2">
        <v>7</v>
      </c>
      <c r="B193" s="97" t="s">
        <v>160</v>
      </c>
      <c r="C193" s="98">
        <v>2016</v>
      </c>
      <c r="D193" s="42">
        <v>1299</v>
      </c>
    </row>
    <row r="194" spans="1:4" s="15" customFormat="1" ht="12.75">
      <c r="A194" s="2">
        <v>8</v>
      </c>
      <c r="B194" s="97" t="s">
        <v>161</v>
      </c>
      <c r="C194" s="98">
        <v>2016</v>
      </c>
      <c r="D194" s="42">
        <v>1476</v>
      </c>
    </row>
    <row r="195" spans="1:4" s="15" customFormat="1" ht="12.75">
      <c r="A195" s="2">
        <v>9</v>
      </c>
      <c r="B195" s="97" t="s">
        <v>162</v>
      </c>
      <c r="C195" s="98">
        <v>2016</v>
      </c>
      <c r="D195" s="42">
        <v>553.5</v>
      </c>
    </row>
    <row r="196" spans="1:4" s="15" customFormat="1" ht="12.75">
      <c r="A196" s="2">
        <v>10</v>
      </c>
      <c r="B196" s="97" t="s">
        <v>298</v>
      </c>
      <c r="C196" s="98">
        <v>2014</v>
      </c>
      <c r="D196" s="359">
        <v>2214</v>
      </c>
    </row>
    <row r="197" spans="1:4" s="162" customFormat="1" ht="12.75">
      <c r="A197" s="2">
        <v>11</v>
      </c>
      <c r="B197" s="97" t="s">
        <v>299</v>
      </c>
      <c r="C197" s="98">
        <v>2015</v>
      </c>
      <c r="D197" s="359">
        <v>3480.9</v>
      </c>
    </row>
    <row r="198" spans="1:4" s="15" customFormat="1" ht="12.75">
      <c r="A198" s="2">
        <v>12</v>
      </c>
      <c r="B198" s="97" t="s">
        <v>299</v>
      </c>
      <c r="C198" s="98">
        <v>2015</v>
      </c>
      <c r="D198" s="359">
        <v>3480.9</v>
      </c>
    </row>
    <row r="199" spans="1:4" s="162" customFormat="1" ht="12.75">
      <c r="A199" s="2">
        <v>13</v>
      </c>
      <c r="B199" s="97" t="s">
        <v>299</v>
      </c>
      <c r="C199" s="98">
        <v>2015</v>
      </c>
      <c r="D199" s="359">
        <v>3480.9</v>
      </c>
    </row>
    <row r="200" spans="1:4" s="162" customFormat="1" ht="12.75">
      <c r="A200" s="2">
        <v>14</v>
      </c>
      <c r="B200" s="26" t="s">
        <v>163</v>
      </c>
      <c r="C200" s="48">
        <v>2017</v>
      </c>
      <c r="D200" s="53">
        <v>1949</v>
      </c>
    </row>
    <row r="201" spans="1:4" s="162" customFormat="1" ht="12.75">
      <c r="A201" s="2">
        <v>15</v>
      </c>
      <c r="B201" s="26" t="s">
        <v>164</v>
      </c>
      <c r="C201" s="48">
        <v>2017</v>
      </c>
      <c r="D201" s="53">
        <v>1750</v>
      </c>
    </row>
    <row r="202" spans="1:4" s="162" customFormat="1" ht="12.75">
      <c r="A202" s="2">
        <v>16</v>
      </c>
      <c r="B202" s="1" t="s">
        <v>165</v>
      </c>
      <c r="C202" s="2">
        <v>2017</v>
      </c>
      <c r="D202" s="50">
        <v>279</v>
      </c>
    </row>
    <row r="203" spans="1:4" s="162" customFormat="1" ht="12.75">
      <c r="A203" s="2">
        <v>17</v>
      </c>
      <c r="B203" s="1" t="s">
        <v>165</v>
      </c>
      <c r="C203" s="2">
        <v>2017</v>
      </c>
      <c r="D203" s="50">
        <v>279</v>
      </c>
    </row>
    <row r="204" spans="1:4" s="162" customFormat="1" ht="12.75">
      <c r="A204" s="2">
        <v>18</v>
      </c>
      <c r="B204" s="26" t="s">
        <v>166</v>
      </c>
      <c r="C204" s="48">
        <v>2018</v>
      </c>
      <c r="D204" s="50">
        <v>786</v>
      </c>
    </row>
    <row r="205" spans="1:4" s="162" customFormat="1" ht="12.75">
      <c r="A205" s="2">
        <v>19</v>
      </c>
      <c r="B205" s="1" t="s">
        <v>167</v>
      </c>
      <c r="C205" s="2">
        <v>2018</v>
      </c>
      <c r="D205" s="50">
        <v>786</v>
      </c>
    </row>
    <row r="206" spans="1:4" s="162" customFormat="1" ht="12.75">
      <c r="A206" s="2">
        <v>20</v>
      </c>
      <c r="B206" s="1" t="s">
        <v>168</v>
      </c>
      <c r="C206" s="2">
        <v>2018</v>
      </c>
      <c r="D206" s="50">
        <v>488</v>
      </c>
    </row>
    <row r="207" spans="1:4" s="162" customFormat="1" ht="12.75">
      <c r="A207" s="2">
        <v>21</v>
      </c>
      <c r="B207" s="1" t="s">
        <v>169</v>
      </c>
      <c r="C207" s="2">
        <v>2018</v>
      </c>
      <c r="D207" s="50">
        <v>298</v>
      </c>
    </row>
    <row r="208" spans="1:4" s="20" customFormat="1" ht="13.5" customHeight="1">
      <c r="A208" s="31"/>
      <c r="B208" s="374" t="s">
        <v>0</v>
      </c>
      <c r="C208" s="374" t="s">
        <v>9</v>
      </c>
      <c r="D208" s="43">
        <f>SUM(D187:D207)</f>
        <v>40263</v>
      </c>
    </row>
    <row r="209" spans="1:4" s="20" customFormat="1" ht="13.5" customHeight="1">
      <c r="A209" s="377" t="s">
        <v>189</v>
      </c>
      <c r="B209" s="377"/>
      <c r="C209" s="377"/>
      <c r="D209" s="377"/>
    </row>
    <row r="210" spans="1:4" s="20" customFormat="1" ht="13.5" customHeight="1">
      <c r="A210" s="2">
        <v>1</v>
      </c>
      <c r="B210" s="1" t="s">
        <v>205</v>
      </c>
      <c r="C210" s="2">
        <v>2015</v>
      </c>
      <c r="D210" s="50">
        <v>1607.11</v>
      </c>
    </row>
    <row r="211" spans="1:4" s="20" customFormat="1" ht="13.5" customHeight="1">
      <c r="A211" s="2">
        <v>2</v>
      </c>
      <c r="B211" s="1" t="s">
        <v>206</v>
      </c>
      <c r="C211" s="2">
        <v>2015</v>
      </c>
      <c r="D211" s="50">
        <v>393.6</v>
      </c>
    </row>
    <row r="212" spans="1:4" s="20" customFormat="1" ht="13.5" customHeight="1">
      <c r="A212" s="2">
        <v>3</v>
      </c>
      <c r="B212" s="1" t="s">
        <v>207</v>
      </c>
      <c r="C212" s="2">
        <v>2015</v>
      </c>
      <c r="D212" s="50">
        <v>2799.48</v>
      </c>
    </row>
    <row r="213" spans="1:4" s="20" customFormat="1" ht="13.5" customHeight="1">
      <c r="A213" s="2">
        <v>4</v>
      </c>
      <c r="B213" s="1" t="s">
        <v>208</v>
      </c>
      <c r="C213" s="2">
        <v>2013</v>
      </c>
      <c r="D213" s="50">
        <v>1353.21</v>
      </c>
    </row>
    <row r="214" spans="1:4" s="20" customFormat="1" ht="13.5" customHeight="1">
      <c r="A214" s="2">
        <v>5</v>
      </c>
      <c r="B214" s="1" t="s">
        <v>209</v>
      </c>
      <c r="C214" s="2">
        <v>2013</v>
      </c>
      <c r="D214" s="50">
        <v>1704.9</v>
      </c>
    </row>
    <row r="215" spans="1:4" s="20" customFormat="1" ht="13.5" customHeight="1">
      <c r="A215" s="2">
        <v>6</v>
      </c>
      <c r="B215" s="1" t="s">
        <v>210</v>
      </c>
      <c r="C215" s="2">
        <v>2015</v>
      </c>
      <c r="D215" s="50">
        <v>1476</v>
      </c>
    </row>
    <row r="216" spans="1:4" s="20" customFormat="1" ht="13.5" customHeight="1">
      <c r="A216" s="2">
        <v>7</v>
      </c>
      <c r="B216" s="1" t="s">
        <v>211</v>
      </c>
      <c r="C216" s="2">
        <v>2015</v>
      </c>
      <c r="D216" s="50">
        <v>393.6</v>
      </c>
    </row>
    <row r="217" spans="1:4" s="20" customFormat="1" ht="13.5" customHeight="1">
      <c r="A217" s="2">
        <v>8</v>
      </c>
      <c r="B217" s="1" t="s">
        <v>211</v>
      </c>
      <c r="C217" s="2">
        <v>2015</v>
      </c>
      <c r="D217" s="50">
        <v>393.6</v>
      </c>
    </row>
    <row r="218" spans="1:4" s="20" customFormat="1" ht="13.5" customHeight="1">
      <c r="A218" s="2">
        <v>9</v>
      </c>
      <c r="B218" s="1" t="s">
        <v>212</v>
      </c>
      <c r="C218" s="2">
        <v>2015</v>
      </c>
      <c r="D218" s="50">
        <v>626.07</v>
      </c>
    </row>
    <row r="219" spans="1:4" s="20" customFormat="1" ht="13.5" customHeight="1">
      <c r="A219" s="2">
        <v>10</v>
      </c>
      <c r="B219" s="1" t="s">
        <v>213</v>
      </c>
      <c r="C219" s="2">
        <v>2015</v>
      </c>
      <c r="D219" s="50">
        <v>765.06</v>
      </c>
    </row>
    <row r="220" spans="1:4" s="20" customFormat="1" ht="13.5" customHeight="1">
      <c r="A220" s="2">
        <v>11</v>
      </c>
      <c r="B220" s="1" t="s">
        <v>214</v>
      </c>
      <c r="C220" s="2">
        <v>2015</v>
      </c>
      <c r="D220" s="50">
        <v>553.5</v>
      </c>
    </row>
    <row r="221" spans="1:4" s="20" customFormat="1" ht="13.5" customHeight="1">
      <c r="A221" s="2">
        <v>12</v>
      </c>
      <c r="B221" s="1" t="s">
        <v>215</v>
      </c>
      <c r="C221" s="2">
        <v>2016</v>
      </c>
      <c r="D221" s="50">
        <v>289</v>
      </c>
    </row>
    <row r="222" spans="1:4" s="20" customFormat="1" ht="13.5" customHeight="1">
      <c r="A222" s="2">
        <v>13</v>
      </c>
      <c r="B222" s="1" t="s">
        <v>216</v>
      </c>
      <c r="C222" s="2">
        <v>2016</v>
      </c>
      <c r="D222" s="50">
        <v>1598</v>
      </c>
    </row>
    <row r="223" spans="1:4" s="20" customFormat="1" ht="13.5" customHeight="1">
      <c r="A223" s="2">
        <v>14</v>
      </c>
      <c r="B223" s="1" t="s">
        <v>217</v>
      </c>
      <c r="C223" s="2">
        <v>2016</v>
      </c>
      <c r="D223" s="50">
        <v>2000</v>
      </c>
    </row>
    <row r="224" spans="1:4" s="20" customFormat="1" ht="13.5" customHeight="1">
      <c r="A224" s="2">
        <v>15</v>
      </c>
      <c r="B224" s="1" t="s">
        <v>218</v>
      </c>
      <c r="C224" s="2">
        <v>2017</v>
      </c>
      <c r="D224" s="50">
        <v>318</v>
      </c>
    </row>
    <row r="225" spans="1:4" s="20" customFormat="1" ht="13.5" customHeight="1">
      <c r="A225" s="2">
        <v>16</v>
      </c>
      <c r="B225" s="134" t="s">
        <v>219</v>
      </c>
      <c r="C225" s="135">
        <v>2015</v>
      </c>
      <c r="D225" s="136">
        <v>5694.9</v>
      </c>
    </row>
    <row r="226" spans="1:4" s="20" customFormat="1" ht="13.5" customHeight="1">
      <c r="A226" s="2">
        <v>17</v>
      </c>
      <c r="B226" s="1" t="s">
        <v>220</v>
      </c>
      <c r="C226" s="2">
        <v>2017</v>
      </c>
      <c r="D226" s="50">
        <v>3500</v>
      </c>
    </row>
    <row r="227" spans="1:4" s="20" customFormat="1" ht="13.5" customHeight="1">
      <c r="A227" s="2">
        <v>18</v>
      </c>
      <c r="B227" s="1" t="s">
        <v>221</v>
      </c>
      <c r="C227" s="2">
        <v>2017</v>
      </c>
      <c r="D227" s="50">
        <v>250</v>
      </c>
    </row>
    <row r="228" spans="1:4" s="20" customFormat="1" ht="13.5" customHeight="1">
      <c r="A228" s="2">
        <v>19</v>
      </c>
      <c r="B228" s="1" t="s">
        <v>222</v>
      </c>
      <c r="C228" s="2">
        <v>2017</v>
      </c>
      <c r="D228" s="50">
        <v>860</v>
      </c>
    </row>
    <row r="229" spans="1:4" s="20" customFormat="1" ht="13.5" customHeight="1">
      <c r="A229" s="2">
        <v>20</v>
      </c>
      <c r="B229" s="1" t="s">
        <v>223</v>
      </c>
      <c r="C229" s="2">
        <v>2018</v>
      </c>
      <c r="D229" s="50">
        <v>179.99</v>
      </c>
    </row>
    <row r="230" spans="1:4" s="20" customFormat="1" ht="13.5" customHeight="1">
      <c r="A230" s="2">
        <v>21</v>
      </c>
      <c r="B230" s="1" t="s">
        <v>224</v>
      </c>
      <c r="C230" s="2">
        <v>2018</v>
      </c>
      <c r="D230" s="50">
        <v>329.99</v>
      </c>
    </row>
    <row r="231" spans="1:4" s="20" customFormat="1" ht="13.5" customHeight="1">
      <c r="A231" s="2">
        <v>22</v>
      </c>
      <c r="B231" s="1" t="s">
        <v>225</v>
      </c>
      <c r="C231" s="2">
        <v>2018</v>
      </c>
      <c r="D231" s="50">
        <v>169.99</v>
      </c>
    </row>
    <row r="232" spans="1:4" s="20" customFormat="1" ht="13.5" customHeight="1">
      <c r="A232" s="2">
        <v>23</v>
      </c>
      <c r="B232" s="1" t="s">
        <v>225</v>
      </c>
      <c r="C232" s="2">
        <v>2018</v>
      </c>
      <c r="D232" s="50">
        <v>169.99</v>
      </c>
    </row>
    <row r="233" spans="1:4" s="15" customFormat="1" ht="12.75">
      <c r="A233" s="374" t="s">
        <v>0</v>
      </c>
      <c r="B233" s="374" t="s">
        <v>9</v>
      </c>
      <c r="C233" s="2"/>
      <c r="D233" s="43">
        <f>SUM(D210:D232)</f>
        <v>27425.990000000005</v>
      </c>
    </row>
    <row r="234" spans="1:4" s="15" customFormat="1" ht="12.75" customHeight="1">
      <c r="A234" s="377" t="s">
        <v>246</v>
      </c>
      <c r="B234" s="377"/>
      <c r="C234" s="377"/>
      <c r="D234" s="377"/>
    </row>
    <row r="235" spans="1:4" s="15" customFormat="1" ht="12.75">
      <c r="A235" s="2">
        <v>1</v>
      </c>
      <c r="B235" s="1" t="s">
        <v>261</v>
      </c>
      <c r="C235" s="2">
        <v>2014</v>
      </c>
      <c r="D235" s="50">
        <v>1949</v>
      </c>
    </row>
    <row r="236" spans="1:4" s="15" customFormat="1" ht="25.5">
      <c r="A236" s="2">
        <v>2</v>
      </c>
      <c r="B236" s="1" t="s">
        <v>262</v>
      </c>
      <c r="C236" s="2">
        <v>2015</v>
      </c>
      <c r="D236" s="50">
        <v>2799.48</v>
      </c>
    </row>
    <row r="237" spans="1:4" s="15" customFormat="1" ht="25.5">
      <c r="A237" s="2">
        <v>3</v>
      </c>
      <c r="B237" s="1" t="s">
        <v>262</v>
      </c>
      <c r="C237" s="2">
        <v>2015</v>
      </c>
      <c r="D237" s="50">
        <v>2799.48</v>
      </c>
    </row>
    <row r="238" spans="1:4" s="15" customFormat="1" ht="25.5">
      <c r="A238" s="2">
        <v>4</v>
      </c>
      <c r="B238" s="1" t="s">
        <v>262</v>
      </c>
      <c r="C238" s="2">
        <v>2015</v>
      </c>
      <c r="D238" s="50">
        <v>2799.48</v>
      </c>
    </row>
    <row r="239" spans="1:4" s="15" customFormat="1" ht="12.75">
      <c r="A239" s="2">
        <v>5</v>
      </c>
      <c r="B239" s="1" t="s">
        <v>265</v>
      </c>
      <c r="C239" s="2">
        <v>2015</v>
      </c>
      <c r="D239" s="50">
        <v>2214</v>
      </c>
    </row>
    <row r="240" spans="1:4" s="15" customFormat="1" ht="12.75">
      <c r="A240" s="2">
        <v>6</v>
      </c>
      <c r="B240" s="1" t="s">
        <v>265</v>
      </c>
      <c r="C240" s="2">
        <v>2015</v>
      </c>
      <c r="D240" s="50">
        <v>2214</v>
      </c>
    </row>
    <row r="241" spans="1:4" s="15" customFormat="1" ht="12.75">
      <c r="A241" s="2">
        <v>7</v>
      </c>
      <c r="B241" s="1" t="s">
        <v>265</v>
      </c>
      <c r="C241" s="2">
        <v>2015</v>
      </c>
      <c r="D241" s="50">
        <v>2214</v>
      </c>
    </row>
    <row r="242" spans="1:4" s="15" customFormat="1" ht="12.75">
      <c r="A242" s="2">
        <v>8</v>
      </c>
      <c r="B242" s="26" t="s">
        <v>266</v>
      </c>
      <c r="C242" s="14">
        <v>2015</v>
      </c>
      <c r="D242" s="53">
        <v>615</v>
      </c>
    </row>
    <row r="243" spans="1:4" s="15" customFormat="1" ht="12.75">
      <c r="A243" s="2">
        <v>9</v>
      </c>
      <c r="B243" s="26" t="s">
        <v>266</v>
      </c>
      <c r="C243" s="14">
        <v>2015</v>
      </c>
      <c r="D243" s="53">
        <v>615</v>
      </c>
    </row>
    <row r="244" spans="1:4" s="15" customFormat="1" ht="12.75">
      <c r="A244" s="2">
        <v>10</v>
      </c>
      <c r="B244" s="26" t="s">
        <v>266</v>
      </c>
      <c r="C244" s="14">
        <v>2015</v>
      </c>
      <c r="D244" s="53">
        <v>615</v>
      </c>
    </row>
    <row r="245" spans="1:4" s="15" customFormat="1" ht="12.75">
      <c r="A245" s="2">
        <v>11</v>
      </c>
      <c r="B245" s="26" t="s">
        <v>267</v>
      </c>
      <c r="C245" s="14">
        <v>2015</v>
      </c>
      <c r="D245" s="53">
        <v>5694.9</v>
      </c>
    </row>
    <row r="246" spans="1:4" s="15" customFormat="1" ht="12.75">
      <c r="A246" s="2">
        <v>12</v>
      </c>
      <c r="B246" s="26" t="s">
        <v>269</v>
      </c>
      <c r="C246" s="14">
        <v>2015</v>
      </c>
      <c r="D246" s="53">
        <v>369</v>
      </c>
    </row>
    <row r="247" spans="1:4" s="15" customFormat="1" ht="12.75">
      <c r="A247" s="2">
        <v>13</v>
      </c>
      <c r="B247" s="26" t="s">
        <v>269</v>
      </c>
      <c r="C247" s="14">
        <v>2015</v>
      </c>
      <c r="D247" s="53">
        <v>369</v>
      </c>
    </row>
    <row r="248" spans="1:4" s="15" customFormat="1" ht="12.75">
      <c r="A248" s="2">
        <v>14</v>
      </c>
      <c r="B248" s="26" t="s">
        <v>269</v>
      </c>
      <c r="C248" s="14">
        <v>2015</v>
      </c>
      <c r="D248" s="53">
        <v>369</v>
      </c>
    </row>
    <row r="249" spans="1:4" s="15" customFormat="1" ht="12.75">
      <c r="A249" s="2">
        <v>15</v>
      </c>
      <c r="B249" s="26" t="s">
        <v>270</v>
      </c>
      <c r="C249" s="14">
        <v>2015</v>
      </c>
      <c r="D249" s="53">
        <v>393.6</v>
      </c>
    </row>
    <row r="250" spans="1:4" s="15" customFormat="1" ht="12.75">
      <c r="A250" s="2">
        <v>16</v>
      </c>
      <c r="B250" s="26" t="s">
        <v>270</v>
      </c>
      <c r="C250" s="14">
        <v>2015</v>
      </c>
      <c r="D250" s="53">
        <v>393.6</v>
      </c>
    </row>
    <row r="251" spans="1:4" s="15" customFormat="1" ht="12.75">
      <c r="A251" s="2">
        <v>17</v>
      </c>
      <c r="B251" s="26" t="s">
        <v>270</v>
      </c>
      <c r="C251" s="14">
        <v>2015</v>
      </c>
      <c r="D251" s="53">
        <v>393.6</v>
      </c>
    </row>
    <row r="252" spans="1:4" s="15" customFormat="1" ht="12.75">
      <c r="A252" s="2">
        <v>18</v>
      </c>
      <c r="B252" s="26" t="s">
        <v>271</v>
      </c>
      <c r="C252" s="14">
        <v>2015</v>
      </c>
      <c r="D252" s="53">
        <v>1476</v>
      </c>
    </row>
    <row r="253" spans="1:4" s="15" customFormat="1" ht="12.75">
      <c r="A253" s="2">
        <v>19</v>
      </c>
      <c r="B253" s="26" t="s">
        <v>272</v>
      </c>
      <c r="C253" s="14">
        <v>2015</v>
      </c>
      <c r="D253" s="53">
        <v>553.5</v>
      </c>
    </row>
    <row r="254" spans="1:4" s="15" customFormat="1" ht="12.75">
      <c r="A254" s="2">
        <v>20</v>
      </c>
      <c r="B254" s="26" t="s">
        <v>273</v>
      </c>
      <c r="C254" s="14">
        <v>2015</v>
      </c>
      <c r="D254" s="53">
        <v>4277.94</v>
      </c>
    </row>
    <row r="255" spans="1:4" s="15" customFormat="1" ht="12.75">
      <c r="A255" s="2">
        <v>21</v>
      </c>
      <c r="B255" s="26" t="s">
        <v>273</v>
      </c>
      <c r="C255" s="14">
        <v>2015</v>
      </c>
      <c r="D255" s="53">
        <v>4277.94</v>
      </c>
    </row>
    <row r="256" spans="1:4" s="15" customFormat="1" ht="12.75">
      <c r="A256" s="2">
        <v>22</v>
      </c>
      <c r="B256" s="26" t="s">
        <v>273</v>
      </c>
      <c r="C256" s="14">
        <v>2015</v>
      </c>
      <c r="D256" s="53">
        <v>4277.94</v>
      </c>
    </row>
    <row r="257" spans="1:4" s="15" customFormat="1" ht="12.75">
      <c r="A257" s="2">
        <v>23</v>
      </c>
      <c r="B257" s="26" t="s">
        <v>273</v>
      </c>
      <c r="C257" s="14">
        <v>2015</v>
      </c>
      <c r="D257" s="53">
        <v>4277.94</v>
      </c>
    </row>
    <row r="258" spans="1:4" s="15" customFormat="1" ht="25.5">
      <c r="A258" s="2">
        <v>24</v>
      </c>
      <c r="B258" s="1" t="s">
        <v>280</v>
      </c>
      <c r="C258" s="2">
        <v>2015</v>
      </c>
      <c r="D258" s="50">
        <v>3480.9</v>
      </c>
    </row>
    <row r="259" spans="1:4" s="15" customFormat="1" ht="25.5">
      <c r="A259" s="2">
        <v>25</v>
      </c>
      <c r="B259" s="1" t="s">
        <v>280</v>
      </c>
      <c r="C259" s="2">
        <v>2015</v>
      </c>
      <c r="D259" s="50">
        <v>3480.9</v>
      </c>
    </row>
    <row r="260" spans="1:4" s="15" customFormat="1" ht="25.5">
      <c r="A260" s="2">
        <v>26</v>
      </c>
      <c r="B260" s="1" t="s">
        <v>280</v>
      </c>
      <c r="C260" s="2">
        <v>2015</v>
      </c>
      <c r="D260" s="50">
        <v>3480.9</v>
      </c>
    </row>
    <row r="261" spans="1:4" s="15" customFormat="1" ht="25.5">
      <c r="A261" s="2">
        <v>27</v>
      </c>
      <c r="B261" s="1" t="s">
        <v>280</v>
      </c>
      <c r="C261" s="2">
        <v>2015</v>
      </c>
      <c r="D261" s="50">
        <v>3480.9</v>
      </c>
    </row>
    <row r="262" spans="1:4" s="15" customFormat="1" ht="12.75">
      <c r="A262" s="2">
        <v>28</v>
      </c>
      <c r="B262" s="26" t="s">
        <v>260</v>
      </c>
      <c r="C262" s="14">
        <v>2016</v>
      </c>
      <c r="D262" s="53">
        <v>1997</v>
      </c>
    </row>
    <row r="263" spans="1:4" s="15" customFormat="1" ht="12.75">
      <c r="A263" s="2">
        <v>29</v>
      </c>
      <c r="B263" s="26" t="s">
        <v>274</v>
      </c>
      <c r="C263" s="14">
        <v>2017</v>
      </c>
      <c r="D263" s="53">
        <v>1750.01</v>
      </c>
    </row>
    <row r="264" spans="1:4" s="15" customFormat="1" ht="12.75">
      <c r="A264" s="2">
        <v>30</v>
      </c>
      <c r="B264" s="26" t="s">
        <v>274</v>
      </c>
      <c r="C264" s="14">
        <v>2017</v>
      </c>
      <c r="D264" s="53">
        <v>1750</v>
      </c>
    </row>
    <row r="265" spans="1:4" ht="12.75">
      <c r="A265" s="2"/>
      <c r="B265" s="374" t="s">
        <v>25</v>
      </c>
      <c r="C265" s="374"/>
      <c r="D265" s="55">
        <f>SUM(D235:D264)</f>
        <v>65379.01000000001</v>
      </c>
    </row>
    <row r="266" spans="1:4" ht="12.75" customHeight="1">
      <c r="A266" s="282" t="s">
        <v>533</v>
      </c>
      <c r="B266" s="283"/>
      <c r="C266" s="284"/>
      <c r="D266" s="285"/>
    </row>
    <row r="267" spans="1:4" s="15" customFormat="1" ht="12.75">
      <c r="A267" s="401" t="s">
        <v>552</v>
      </c>
      <c r="B267" s="402"/>
      <c r="C267" s="98"/>
      <c r="D267" s="99"/>
    </row>
    <row r="268" spans="1:4" s="15" customFormat="1" ht="12.75">
      <c r="A268" s="127">
        <v>1</v>
      </c>
      <c r="B268" s="286" t="s">
        <v>558</v>
      </c>
      <c r="C268" s="127">
        <v>2018</v>
      </c>
      <c r="D268" s="260">
        <v>1859</v>
      </c>
    </row>
    <row r="269" spans="1:4" s="23" customFormat="1" ht="12.75">
      <c r="A269" s="2"/>
      <c r="B269" s="278" t="s">
        <v>0</v>
      </c>
      <c r="C269" s="2"/>
      <c r="D269" s="43">
        <f>SUM(D267:D268)</f>
        <v>1859</v>
      </c>
    </row>
    <row r="270" spans="1:4" ht="12.75">
      <c r="A270" s="404" t="s">
        <v>537</v>
      </c>
      <c r="B270" s="405"/>
      <c r="C270" s="405"/>
      <c r="D270" s="406"/>
    </row>
    <row r="271" spans="1:4" s="15" customFormat="1" ht="12.75">
      <c r="A271" s="2">
        <v>1</v>
      </c>
      <c r="B271" s="26" t="s">
        <v>553</v>
      </c>
      <c r="C271" s="14">
        <v>2015</v>
      </c>
      <c r="D271" s="279">
        <v>3474.71</v>
      </c>
    </row>
    <row r="272" spans="1:4" s="15" customFormat="1" ht="12.75">
      <c r="A272" s="2">
        <v>2</v>
      </c>
      <c r="B272" s="26" t="s">
        <v>554</v>
      </c>
      <c r="C272" s="14">
        <v>2013</v>
      </c>
      <c r="D272" s="279">
        <v>1469.28</v>
      </c>
    </row>
    <row r="273" spans="1:4" s="15" customFormat="1" ht="12.75">
      <c r="A273" s="2"/>
      <c r="B273" s="399" t="s">
        <v>25</v>
      </c>
      <c r="C273" s="400"/>
      <c r="D273" s="55">
        <f>D271+D272</f>
        <v>4943.99</v>
      </c>
    </row>
    <row r="274" spans="1:4" s="15" customFormat="1" ht="12.75">
      <c r="A274" s="24"/>
      <c r="B274" s="24"/>
      <c r="C274" s="25"/>
      <c r="D274" s="54"/>
    </row>
    <row r="275" spans="1:4" s="15" customFormat="1" ht="12.75">
      <c r="A275" s="24"/>
      <c r="B275" s="24"/>
      <c r="C275" s="25"/>
      <c r="D275" s="54"/>
    </row>
    <row r="276" spans="1:4" s="15" customFormat="1" ht="12.75">
      <c r="A276" s="403" t="s">
        <v>43</v>
      </c>
      <c r="B276" s="403"/>
      <c r="C276" s="403"/>
      <c r="D276" s="403"/>
    </row>
    <row r="277" spans="1:4" s="15" customFormat="1" ht="25.5">
      <c r="A277" s="3" t="s">
        <v>26</v>
      </c>
      <c r="B277" s="3" t="s">
        <v>34</v>
      </c>
      <c r="C277" s="3" t="s">
        <v>35</v>
      </c>
      <c r="D277" s="65" t="s">
        <v>36</v>
      </c>
    </row>
    <row r="278" spans="1:4" ht="13.5" customHeight="1">
      <c r="A278" s="377" t="s">
        <v>113</v>
      </c>
      <c r="B278" s="377"/>
      <c r="C278" s="377"/>
      <c r="D278" s="377"/>
    </row>
    <row r="279" spans="1:4" s="20" customFormat="1" ht="12.75">
      <c r="A279" s="2">
        <v>1</v>
      </c>
      <c r="B279" s="94" t="s">
        <v>114</v>
      </c>
      <c r="C279" s="95">
        <v>2016</v>
      </c>
      <c r="D279" s="96">
        <v>2802.9</v>
      </c>
    </row>
    <row r="280" spans="1:4" s="20" customFormat="1" ht="12.75">
      <c r="A280" s="2">
        <v>2</v>
      </c>
      <c r="B280" s="94" t="s">
        <v>115</v>
      </c>
      <c r="C280" s="95">
        <v>2016</v>
      </c>
      <c r="D280" s="96">
        <v>1610</v>
      </c>
    </row>
    <row r="281" spans="1:4" s="20" customFormat="1" ht="13.5" customHeight="1">
      <c r="A281" s="2"/>
      <c r="B281" s="21" t="s">
        <v>0</v>
      </c>
      <c r="C281" s="2"/>
      <c r="D281" s="43">
        <f>SUM(D279:D280)</f>
        <v>4412.9</v>
      </c>
    </row>
    <row r="282" spans="1:4" s="20" customFormat="1" ht="13.5" customHeight="1">
      <c r="A282" s="377" t="s">
        <v>140</v>
      </c>
      <c r="B282" s="377"/>
      <c r="C282" s="377"/>
      <c r="D282" s="377"/>
    </row>
    <row r="283" spans="1:4" s="20" customFormat="1" ht="13.5" customHeight="1">
      <c r="A283" s="56">
        <v>1</v>
      </c>
      <c r="B283" s="120" t="s">
        <v>153</v>
      </c>
      <c r="C283" s="120">
        <v>2014</v>
      </c>
      <c r="D283" s="121">
        <v>1242.3</v>
      </c>
    </row>
    <row r="284" spans="1:4" s="20" customFormat="1" ht="25.5">
      <c r="A284" s="56">
        <v>2</v>
      </c>
      <c r="B284" s="120" t="s">
        <v>154</v>
      </c>
      <c r="C284" s="120">
        <v>2014</v>
      </c>
      <c r="D284" s="121">
        <v>693</v>
      </c>
    </row>
    <row r="285" spans="1:4" s="20" customFormat="1" ht="12.75">
      <c r="A285" s="158">
        <v>3</v>
      </c>
      <c r="B285" s="94" t="s">
        <v>155</v>
      </c>
      <c r="C285" s="159">
        <v>2015</v>
      </c>
      <c r="D285" s="96">
        <v>3995.04</v>
      </c>
    </row>
    <row r="286" spans="1:4" s="20" customFormat="1" ht="13.5" customHeight="1">
      <c r="A286" s="31"/>
      <c r="B286" s="374" t="s">
        <v>0</v>
      </c>
      <c r="C286" s="374" t="s">
        <v>9</v>
      </c>
      <c r="D286" s="43">
        <f>SUM(D283:D285)</f>
        <v>5930.34</v>
      </c>
    </row>
    <row r="287" spans="1:4" s="20" customFormat="1" ht="13.5" customHeight="1">
      <c r="A287" s="377" t="s">
        <v>189</v>
      </c>
      <c r="B287" s="377"/>
      <c r="C287" s="377"/>
      <c r="D287" s="377"/>
    </row>
    <row r="288" spans="1:4" s="20" customFormat="1" ht="13.5" customHeight="1">
      <c r="A288" s="169"/>
      <c r="B288" s="170" t="s">
        <v>144</v>
      </c>
      <c r="C288" s="169"/>
      <c r="D288" s="169"/>
    </row>
    <row r="289" spans="1:4" s="15" customFormat="1" ht="12.75" customHeight="1">
      <c r="A289" s="377" t="s">
        <v>246</v>
      </c>
      <c r="B289" s="377"/>
      <c r="C289" s="377"/>
      <c r="D289" s="377"/>
    </row>
    <row r="290" spans="1:4" s="15" customFormat="1" ht="12.75">
      <c r="A290" s="2">
        <v>1</v>
      </c>
      <c r="B290" s="1" t="s">
        <v>257</v>
      </c>
      <c r="C290" s="2">
        <v>2016</v>
      </c>
      <c r="D290" s="33">
        <v>2152.5</v>
      </c>
    </row>
    <row r="291" spans="1:4" s="15" customFormat="1" ht="12.75">
      <c r="A291" s="2">
        <v>2</v>
      </c>
      <c r="B291" s="1" t="s">
        <v>258</v>
      </c>
      <c r="C291" s="2">
        <v>2016</v>
      </c>
      <c r="D291" s="33">
        <v>400</v>
      </c>
    </row>
    <row r="292" spans="1:4" s="15" customFormat="1" ht="12.75">
      <c r="A292" s="2">
        <v>3</v>
      </c>
      <c r="B292" s="1" t="s">
        <v>259</v>
      </c>
      <c r="C292" s="2">
        <v>2016</v>
      </c>
      <c r="D292" s="33">
        <v>693.72</v>
      </c>
    </row>
    <row r="293" spans="1:4" ht="12.75">
      <c r="A293" s="2"/>
      <c r="B293" s="374" t="s">
        <v>25</v>
      </c>
      <c r="C293" s="374"/>
      <c r="D293" s="55">
        <f>SUM(D290:D292)</f>
        <v>3246.2200000000003</v>
      </c>
    </row>
    <row r="294" spans="1:4" s="15" customFormat="1" ht="12.75">
      <c r="A294" s="24"/>
      <c r="B294" s="24"/>
      <c r="C294" s="25"/>
      <c r="D294" s="54"/>
    </row>
    <row r="295" spans="1:4" s="15" customFormat="1" ht="12.75">
      <c r="A295" s="24"/>
      <c r="B295" s="24"/>
      <c r="C295" s="25"/>
      <c r="D295" s="54"/>
    </row>
    <row r="296" spans="1:5" s="15" customFormat="1" ht="12.75">
      <c r="A296" s="24"/>
      <c r="B296" s="407" t="s">
        <v>37</v>
      </c>
      <c r="C296" s="407"/>
      <c r="D296" s="80">
        <f>D44+D55+D76+D99+D120+D131+D148</f>
        <v>453610.23</v>
      </c>
      <c r="E296" s="364"/>
    </row>
    <row r="297" spans="1:5" s="15" customFormat="1" ht="12.75">
      <c r="A297" s="24"/>
      <c r="B297" s="407" t="s">
        <v>38</v>
      </c>
      <c r="C297" s="407"/>
      <c r="D297" s="80">
        <f>D171+D185+D208+D233+D265+D269+D273</f>
        <v>221990.87</v>
      </c>
      <c r="E297" s="364"/>
    </row>
    <row r="298" spans="1:5" s="15" customFormat="1" ht="12.75">
      <c r="A298" s="24"/>
      <c r="B298" s="407" t="s">
        <v>39</v>
      </c>
      <c r="C298" s="407"/>
      <c r="D298" s="80">
        <f>D293+D286+D281</f>
        <v>13589.460000000001</v>
      </c>
      <c r="E298" s="364"/>
    </row>
    <row r="299" spans="1:4" s="15" customFormat="1" ht="12.75">
      <c r="A299" s="24"/>
      <c r="B299" s="24"/>
      <c r="C299" s="25"/>
      <c r="D299" s="54"/>
    </row>
    <row r="300" spans="1:4" s="15" customFormat="1" ht="12.75">
      <c r="A300" s="24"/>
      <c r="B300" s="24"/>
      <c r="C300" s="25"/>
      <c r="D300" s="54"/>
    </row>
    <row r="301" spans="1:4" s="15" customFormat="1" ht="12.75">
      <c r="A301" s="24"/>
      <c r="B301" s="24"/>
      <c r="C301" s="25"/>
      <c r="D301" s="54"/>
    </row>
    <row r="302" spans="1:4" s="15" customFormat="1" ht="12.75">
      <c r="A302" s="24"/>
      <c r="B302" s="24"/>
      <c r="C302" s="25"/>
      <c r="D302" s="54"/>
    </row>
    <row r="303" spans="1:4" s="15" customFormat="1" ht="12.75">
      <c r="A303" s="24"/>
      <c r="B303" s="24"/>
      <c r="C303" s="25"/>
      <c r="D303" s="54"/>
    </row>
    <row r="304" spans="1:4" s="15" customFormat="1" ht="12.75">
      <c r="A304" s="24"/>
      <c r="B304" s="24"/>
      <c r="C304" s="25"/>
      <c r="D304" s="54"/>
    </row>
    <row r="305" spans="1:4" s="15" customFormat="1" ht="12.75">
      <c r="A305" s="24"/>
      <c r="B305" s="24"/>
      <c r="C305" s="25"/>
      <c r="D305" s="54"/>
    </row>
    <row r="306" spans="1:4" s="15" customFormat="1" ht="12.75">
      <c r="A306" s="24"/>
      <c r="B306" s="24"/>
      <c r="C306" s="25"/>
      <c r="D306" s="54"/>
    </row>
    <row r="307" spans="1:4" s="15" customFormat="1" ht="12.75">
      <c r="A307" s="24"/>
      <c r="B307" s="24"/>
      <c r="C307" s="25"/>
      <c r="D307" s="54"/>
    </row>
    <row r="308" spans="1:4" s="15" customFormat="1" ht="12.75">
      <c r="A308" s="24"/>
      <c r="B308" s="24"/>
      <c r="C308" s="25"/>
      <c r="D308" s="54"/>
    </row>
    <row r="309" spans="1:4" s="15" customFormat="1" ht="12.75">
      <c r="A309" s="24"/>
      <c r="B309" s="24"/>
      <c r="C309" s="25"/>
      <c r="D309" s="54"/>
    </row>
    <row r="310" spans="1:4" s="15" customFormat="1" ht="12.75">
      <c r="A310" s="24"/>
      <c r="B310" s="24"/>
      <c r="C310" s="25"/>
      <c r="D310" s="54"/>
    </row>
    <row r="311" spans="1:4" s="15" customFormat="1" ht="12.75">
      <c r="A311" s="24"/>
      <c r="B311" s="24"/>
      <c r="C311" s="25"/>
      <c r="D311" s="54"/>
    </row>
    <row r="312" spans="1:4" s="15" customFormat="1" ht="14.25" customHeight="1">
      <c r="A312" s="24"/>
      <c r="B312" s="24"/>
      <c r="C312" s="25"/>
      <c r="D312" s="54"/>
    </row>
    <row r="313" spans="1:4" ht="12.75">
      <c r="A313" s="24"/>
      <c r="C313" s="25"/>
      <c r="D313" s="54"/>
    </row>
    <row r="314" spans="1:4" s="20" customFormat="1" ht="12.75">
      <c r="A314" s="24"/>
      <c r="B314" s="24"/>
      <c r="C314" s="25"/>
      <c r="D314" s="54"/>
    </row>
    <row r="315" spans="1:4" s="20" customFormat="1" ht="12.75">
      <c r="A315" s="24"/>
      <c r="B315" s="24"/>
      <c r="C315" s="25"/>
      <c r="D315" s="54"/>
    </row>
    <row r="316" spans="1:4" s="20" customFormat="1" ht="18" customHeight="1">
      <c r="A316" s="24"/>
      <c r="B316" s="24"/>
      <c r="C316" s="25"/>
      <c r="D316" s="54"/>
    </row>
    <row r="317" spans="1:4" ht="12.75">
      <c r="A317" s="24"/>
      <c r="C317" s="25"/>
      <c r="D317" s="54"/>
    </row>
    <row r="318" spans="1:4" s="7" customFormat="1" ht="12.75">
      <c r="A318" s="24"/>
      <c r="B318" s="24"/>
      <c r="C318" s="25"/>
      <c r="D318" s="54"/>
    </row>
    <row r="319" spans="1:4" s="7" customFormat="1" ht="12.75">
      <c r="A319" s="24"/>
      <c r="B319" s="24"/>
      <c r="C319" s="25"/>
      <c r="D319" s="54"/>
    </row>
    <row r="320" spans="1:4" ht="12.75">
      <c r="A320" s="24"/>
      <c r="C320" s="25"/>
      <c r="D320" s="54"/>
    </row>
    <row r="321" spans="1:4" s="15" customFormat="1" ht="12.75">
      <c r="A321" s="24"/>
      <c r="B321" s="24"/>
      <c r="C321" s="25"/>
      <c r="D321" s="54"/>
    </row>
    <row r="322" spans="1:4" s="15" customFormat="1" ht="12.75">
      <c r="A322" s="24"/>
      <c r="B322" s="24"/>
      <c r="C322" s="25"/>
      <c r="D322" s="54"/>
    </row>
    <row r="323" spans="1:4" s="15" customFormat="1" ht="12.75">
      <c r="A323" s="24"/>
      <c r="B323" s="24"/>
      <c r="C323" s="25"/>
      <c r="D323" s="54"/>
    </row>
    <row r="324" spans="1:4" s="15" customFormat="1" ht="12.75">
      <c r="A324" s="24"/>
      <c r="B324" s="24"/>
      <c r="C324" s="25"/>
      <c r="D324" s="54"/>
    </row>
    <row r="325" spans="1:4" s="15" customFormat="1" ht="12.75">
      <c r="A325" s="24"/>
      <c r="B325" s="24"/>
      <c r="C325" s="25"/>
      <c r="D325" s="54"/>
    </row>
    <row r="326" spans="1:4" s="15" customFormat="1" ht="12.75">
      <c r="A326" s="24"/>
      <c r="B326" s="24"/>
      <c r="C326" s="25"/>
      <c r="D326" s="54"/>
    </row>
    <row r="327" spans="1:4" s="15" customFormat="1" ht="12.75">
      <c r="A327" s="24"/>
      <c r="B327" s="24"/>
      <c r="C327" s="25"/>
      <c r="D327" s="54"/>
    </row>
    <row r="328" spans="1:4" s="15" customFormat="1" ht="12.75">
      <c r="A328" s="24"/>
      <c r="B328" s="24"/>
      <c r="C328" s="25"/>
      <c r="D328" s="54"/>
    </row>
    <row r="329" spans="1:4" s="15" customFormat="1" ht="12.75">
      <c r="A329" s="24"/>
      <c r="B329" s="24"/>
      <c r="C329" s="25"/>
      <c r="D329" s="54"/>
    </row>
    <row r="330" spans="1:4" s="15" customFormat="1" ht="12.75">
      <c r="A330" s="24"/>
      <c r="B330" s="24"/>
      <c r="C330" s="25"/>
      <c r="D330" s="54"/>
    </row>
    <row r="331" spans="1:4" s="7" customFormat="1" ht="12.75">
      <c r="A331" s="24"/>
      <c r="B331" s="24"/>
      <c r="C331" s="25"/>
      <c r="D331" s="54"/>
    </row>
    <row r="332" spans="1:4" ht="12.75">
      <c r="A332" s="24"/>
      <c r="C332" s="25"/>
      <c r="D332" s="54"/>
    </row>
    <row r="333" spans="1:4" ht="12.75">
      <c r="A333" s="24"/>
      <c r="C333" s="25"/>
      <c r="D333" s="54"/>
    </row>
    <row r="334" spans="1:4" ht="12.75">
      <c r="A334" s="24"/>
      <c r="C334" s="25"/>
      <c r="D334" s="54"/>
    </row>
    <row r="335" spans="1:4" ht="12.75">
      <c r="A335" s="24"/>
      <c r="C335" s="25"/>
      <c r="D335" s="54"/>
    </row>
    <row r="336" spans="1:4" ht="12.75">
      <c r="A336" s="24"/>
      <c r="C336" s="25"/>
      <c r="D336" s="54"/>
    </row>
    <row r="337" spans="1:4" ht="12.75">
      <c r="A337" s="24"/>
      <c r="C337" s="25"/>
      <c r="D337" s="54"/>
    </row>
    <row r="338" spans="1:4" ht="12.75">
      <c r="A338" s="24"/>
      <c r="C338" s="25"/>
      <c r="D338" s="54"/>
    </row>
    <row r="339" spans="1:4" ht="12.75">
      <c r="A339" s="24"/>
      <c r="C339" s="25"/>
      <c r="D339" s="54"/>
    </row>
    <row r="340" spans="1:4" ht="12.75">
      <c r="A340" s="24"/>
      <c r="C340" s="25"/>
      <c r="D340" s="54"/>
    </row>
    <row r="341" spans="1:4" ht="12.75">
      <c r="A341" s="24"/>
      <c r="C341" s="25"/>
      <c r="D341" s="54"/>
    </row>
    <row r="342" spans="1:4" ht="12.75">
      <c r="A342" s="24"/>
      <c r="C342" s="25"/>
      <c r="D342" s="54"/>
    </row>
    <row r="343" spans="1:4" ht="12.75">
      <c r="A343" s="24"/>
      <c r="C343" s="25"/>
      <c r="D343" s="54"/>
    </row>
    <row r="344" spans="1:4" ht="14.25" customHeight="1">
      <c r="A344" s="24"/>
      <c r="C344" s="25"/>
      <c r="D344" s="54"/>
    </row>
    <row r="345" spans="1:4" ht="12.75">
      <c r="A345" s="24"/>
      <c r="C345" s="25"/>
      <c r="D345" s="54"/>
    </row>
    <row r="346" spans="1:4" ht="12.75">
      <c r="A346" s="24"/>
      <c r="C346" s="25"/>
      <c r="D346" s="54"/>
    </row>
    <row r="347" spans="1:4" ht="14.25" customHeight="1">
      <c r="A347" s="24"/>
      <c r="C347" s="25"/>
      <c r="D347" s="54"/>
    </row>
    <row r="348" spans="1:4" ht="12.75">
      <c r="A348" s="24"/>
      <c r="C348" s="25"/>
      <c r="D348" s="54"/>
    </row>
    <row r="349" spans="1:4" s="7" customFormat="1" ht="12.75">
      <c r="A349" s="24"/>
      <c r="B349" s="24"/>
      <c r="C349" s="25"/>
      <c r="D349" s="54"/>
    </row>
    <row r="350" spans="1:4" s="7" customFormat="1" ht="12.75">
      <c r="A350" s="24"/>
      <c r="B350" s="24"/>
      <c r="C350" s="25"/>
      <c r="D350" s="54"/>
    </row>
    <row r="351" spans="1:4" s="7" customFormat="1" ht="12.75">
      <c r="A351" s="24"/>
      <c r="B351" s="24"/>
      <c r="C351" s="25"/>
      <c r="D351" s="54"/>
    </row>
    <row r="352" spans="1:4" s="7" customFormat="1" ht="12.75">
      <c r="A352" s="24"/>
      <c r="B352" s="24"/>
      <c r="C352" s="25"/>
      <c r="D352" s="54"/>
    </row>
    <row r="353" spans="1:4" s="7" customFormat="1" ht="12.75">
      <c r="A353" s="24"/>
      <c r="B353" s="24"/>
      <c r="C353" s="25"/>
      <c r="D353" s="54"/>
    </row>
    <row r="354" spans="1:4" s="7" customFormat="1" ht="12.75">
      <c r="A354" s="24"/>
      <c r="B354" s="24"/>
      <c r="C354" s="25"/>
      <c r="D354" s="54"/>
    </row>
    <row r="355" spans="1:4" s="7" customFormat="1" ht="12.75">
      <c r="A355" s="24"/>
      <c r="B355" s="24"/>
      <c r="C355" s="25"/>
      <c r="D355" s="54"/>
    </row>
    <row r="356" spans="1:4" ht="12.75" customHeight="1">
      <c r="A356" s="24"/>
      <c r="C356" s="25"/>
      <c r="D356" s="54"/>
    </row>
    <row r="357" spans="1:4" s="15" customFormat="1" ht="12.75">
      <c r="A357" s="24"/>
      <c r="B357" s="24"/>
      <c r="C357" s="25"/>
      <c r="D357" s="54"/>
    </row>
    <row r="358" spans="1:4" s="15" customFormat="1" ht="12.75">
      <c r="A358" s="24"/>
      <c r="B358" s="24"/>
      <c r="C358" s="25"/>
      <c r="D358" s="54"/>
    </row>
    <row r="359" spans="1:4" s="15" customFormat="1" ht="12.75">
      <c r="A359" s="24"/>
      <c r="B359" s="24"/>
      <c r="C359" s="25"/>
      <c r="D359" s="54"/>
    </row>
    <row r="360" spans="1:4" s="15" customFormat="1" ht="12.75">
      <c r="A360" s="24"/>
      <c r="B360" s="24"/>
      <c r="C360" s="25"/>
      <c r="D360" s="54"/>
    </row>
    <row r="361" spans="1:4" s="15" customFormat="1" ht="12.75">
      <c r="A361" s="24"/>
      <c r="B361" s="24"/>
      <c r="C361" s="25"/>
      <c r="D361" s="54"/>
    </row>
    <row r="362" spans="1:4" s="15" customFormat="1" ht="12.75">
      <c r="A362" s="24"/>
      <c r="B362" s="24"/>
      <c r="C362" s="25"/>
      <c r="D362" s="54"/>
    </row>
    <row r="363" spans="1:4" s="15" customFormat="1" ht="12.75">
      <c r="A363" s="24"/>
      <c r="B363" s="24"/>
      <c r="C363" s="25"/>
      <c r="D363" s="54"/>
    </row>
    <row r="364" spans="1:4" s="15" customFormat="1" ht="18" customHeight="1">
      <c r="A364" s="24"/>
      <c r="B364" s="24"/>
      <c r="C364" s="25"/>
      <c r="D364" s="54"/>
    </row>
    <row r="365" spans="1:4" ht="12.75">
      <c r="A365" s="24"/>
      <c r="C365" s="25"/>
      <c r="D365" s="54"/>
    </row>
    <row r="366" spans="1:4" s="7" customFormat="1" ht="12.75">
      <c r="A366" s="24"/>
      <c r="B366" s="24"/>
      <c r="C366" s="25"/>
      <c r="D366" s="54"/>
    </row>
    <row r="367" spans="1:4" s="7" customFormat="1" ht="12.75">
      <c r="A367" s="24"/>
      <c r="B367" s="24"/>
      <c r="C367" s="25"/>
      <c r="D367" s="54"/>
    </row>
    <row r="368" spans="1:4" s="7" customFormat="1" ht="12.75">
      <c r="A368" s="24"/>
      <c r="B368" s="24"/>
      <c r="C368" s="25"/>
      <c r="D368" s="54"/>
    </row>
    <row r="369" spans="1:4" ht="12.75" customHeight="1">
      <c r="A369" s="24"/>
      <c r="C369" s="25"/>
      <c r="D369" s="54"/>
    </row>
    <row r="370" spans="1:4" s="7" customFormat="1" ht="12.75">
      <c r="A370" s="24"/>
      <c r="B370" s="24"/>
      <c r="C370" s="25"/>
      <c r="D370" s="54"/>
    </row>
    <row r="371" spans="1:4" s="7" customFormat="1" ht="12.75">
      <c r="A371" s="24"/>
      <c r="B371" s="24"/>
      <c r="C371" s="25"/>
      <c r="D371" s="54"/>
    </row>
    <row r="372" spans="1:4" s="7" customFormat="1" ht="12.75">
      <c r="A372" s="24"/>
      <c r="B372" s="24"/>
      <c r="C372" s="25"/>
      <c r="D372" s="54"/>
    </row>
    <row r="373" spans="1:4" s="7" customFormat="1" ht="12.75">
      <c r="A373" s="24"/>
      <c r="B373" s="24"/>
      <c r="C373" s="25"/>
      <c r="D373" s="54"/>
    </row>
    <row r="374" spans="1:4" s="7" customFormat="1" ht="12.75">
      <c r="A374" s="24"/>
      <c r="B374" s="24"/>
      <c r="C374" s="25"/>
      <c r="D374" s="54"/>
    </row>
    <row r="375" spans="1:4" s="7" customFormat="1" ht="12.75">
      <c r="A375" s="24"/>
      <c r="B375" s="24"/>
      <c r="C375" s="25"/>
      <c r="D375" s="54"/>
    </row>
    <row r="376" spans="1:4" ht="12.75">
      <c r="A376" s="24"/>
      <c r="C376" s="25"/>
      <c r="D376" s="54"/>
    </row>
    <row r="377" spans="1:4" ht="12.75">
      <c r="A377" s="24"/>
      <c r="C377" s="25"/>
      <c r="D377" s="54"/>
    </row>
    <row r="378" spans="1:4" ht="12.75">
      <c r="A378" s="24"/>
      <c r="C378" s="25"/>
      <c r="D378" s="54"/>
    </row>
    <row r="379" spans="1:4" ht="14.25" customHeight="1">
      <c r="A379" s="24"/>
      <c r="C379" s="25"/>
      <c r="D379" s="54"/>
    </row>
    <row r="380" spans="1:4" ht="12.75">
      <c r="A380" s="24"/>
      <c r="C380" s="25"/>
      <c r="D380" s="54"/>
    </row>
    <row r="381" spans="1:4" ht="12.75">
      <c r="A381" s="24"/>
      <c r="C381" s="25"/>
      <c r="D381" s="54"/>
    </row>
    <row r="382" spans="1:4" ht="12.75">
      <c r="A382" s="24"/>
      <c r="C382" s="25"/>
      <c r="D382" s="54"/>
    </row>
    <row r="383" spans="1:4" ht="12.75">
      <c r="A383" s="24"/>
      <c r="C383" s="25"/>
      <c r="D383" s="54"/>
    </row>
    <row r="384" spans="1:4" ht="12.75">
      <c r="A384" s="24"/>
      <c r="C384" s="25"/>
      <c r="D384" s="54"/>
    </row>
    <row r="385" spans="1:4" ht="12.75">
      <c r="A385" s="24"/>
      <c r="C385" s="25"/>
      <c r="D385" s="54"/>
    </row>
    <row r="386" spans="1:4" ht="12.75">
      <c r="A386" s="24"/>
      <c r="C386" s="25"/>
      <c r="D386" s="54"/>
    </row>
    <row r="387" spans="1:4" ht="12.75">
      <c r="A387" s="24"/>
      <c r="C387" s="25"/>
      <c r="D387" s="54"/>
    </row>
    <row r="388" spans="1:4" ht="12.75">
      <c r="A388" s="24"/>
      <c r="C388" s="25"/>
      <c r="D388" s="54"/>
    </row>
    <row r="389" spans="1:4" ht="12.75">
      <c r="A389" s="24"/>
      <c r="C389" s="25"/>
      <c r="D389" s="54"/>
    </row>
    <row r="390" spans="1:4" ht="12.75">
      <c r="A390" s="24"/>
      <c r="C390" s="25"/>
      <c r="D390" s="54"/>
    </row>
    <row r="391" spans="1:4" ht="12.75">
      <c r="A391" s="24"/>
      <c r="C391" s="25"/>
      <c r="D391" s="54"/>
    </row>
    <row r="392" spans="1:4" ht="12.75">
      <c r="A392" s="24"/>
      <c r="C392" s="25"/>
      <c r="D392" s="54"/>
    </row>
    <row r="393" spans="1:4" ht="12.75">
      <c r="A393" s="24"/>
      <c r="C393" s="25"/>
      <c r="D393" s="54"/>
    </row>
    <row r="394" spans="1:4" ht="12.75">
      <c r="A394" s="24"/>
      <c r="C394" s="25"/>
      <c r="D394" s="54"/>
    </row>
    <row r="395" spans="1:4" ht="12.75">
      <c r="A395" s="24"/>
      <c r="C395" s="25"/>
      <c r="D395" s="54"/>
    </row>
    <row r="396" spans="1:4" ht="12.75">
      <c r="A396" s="24"/>
      <c r="C396" s="25"/>
      <c r="D396" s="54"/>
    </row>
    <row r="397" spans="1:4" ht="12.75">
      <c r="A397" s="24"/>
      <c r="C397" s="25"/>
      <c r="D397" s="54"/>
    </row>
    <row r="398" spans="1:4" ht="12.75">
      <c r="A398" s="24"/>
      <c r="C398" s="25"/>
      <c r="D398" s="54"/>
    </row>
    <row r="399" spans="1:4" ht="12.75">
      <c r="A399" s="24"/>
      <c r="C399" s="25"/>
      <c r="D399" s="54"/>
    </row>
    <row r="400" spans="1:4" ht="12.75">
      <c r="A400" s="24"/>
      <c r="C400" s="25"/>
      <c r="D400" s="54"/>
    </row>
    <row r="401" spans="1:4" ht="12.75">
      <c r="A401" s="24"/>
      <c r="C401" s="25"/>
      <c r="D401" s="54"/>
    </row>
    <row r="402" spans="1:4" ht="12.75">
      <c r="A402" s="24"/>
      <c r="C402" s="25"/>
      <c r="D402" s="54"/>
    </row>
    <row r="403" spans="1:4" ht="12.75">
      <c r="A403" s="24"/>
      <c r="C403" s="25"/>
      <c r="D403" s="54"/>
    </row>
    <row r="404" spans="1:4" ht="12.75">
      <c r="A404" s="24"/>
      <c r="C404" s="25"/>
      <c r="D404" s="54"/>
    </row>
    <row r="405" spans="1:4" ht="12.75">
      <c r="A405" s="24"/>
      <c r="C405" s="25"/>
      <c r="D405" s="54"/>
    </row>
    <row r="406" spans="1:4" ht="12.75">
      <c r="A406" s="24"/>
      <c r="C406" s="25"/>
      <c r="D406" s="54"/>
    </row>
    <row r="407" spans="1:4" ht="12.75">
      <c r="A407" s="24"/>
      <c r="C407" s="25"/>
      <c r="D407" s="54"/>
    </row>
    <row r="408" spans="1:4" ht="12.75">
      <c r="A408" s="24"/>
      <c r="C408" s="25"/>
      <c r="D408" s="54"/>
    </row>
    <row r="409" spans="1:4" ht="12.75">
      <c r="A409" s="24"/>
      <c r="C409" s="25"/>
      <c r="D409" s="54"/>
    </row>
    <row r="410" spans="1:4" ht="12.75">
      <c r="A410" s="24"/>
      <c r="C410" s="25"/>
      <c r="D410" s="54"/>
    </row>
    <row r="411" spans="1:4" ht="12.75">
      <c r="A411" s="24"/>
      <c r="C411" s="25"/>
      <c r="D411" s="54"/>
    </row>
    <row r="412" spans="1:4" s="15" customFormat="1" ht="12.75">
      <c r="A412" s="24"/>
      <c r="B412" s="24"/>
      <c r="C412" s="25"/>
      <c r="D412" s="54"/>
    </row>
    <row r="413" spans="1:4" s="15" customFormat="1" ht="12.75">
      <c r="A413" s="24"/>
      <c r="B413" s="24"/>
      <c r="C413" s="25"/>
      <c r="D413" s="54"/>
    </row>
    <row r="414" spans="1:4" s="15" customFormat="1" ht="12.75">
      <c r="A414" s="24"/>
      <c r="B414" s="24"/>
      <c r="C414" s="25"/>
      <c r="D414" s="54"/>
    </row>
    <row r="415" spans="1:4" s="15" customFormat="1" ht="12.75">
      <c r="A415" s="24"/>
      <c r="B415" s="24"/>
      <c r="C415" s="25"/>
      <c r="D415" s="54"/>
    </row>
    <row r="416" spans="1:4" s="15" customFormat="1" ht="12.75">
      <c r="A416" s="24"/>
      <c r="B416" s="24"/>
      <c r="C416" s="25"/>
      <c r="D416" s="54"/>
    </row>
    <row r="417" spans="1:4" s="15" customFormat="1" ht="12.75">
      <c r="A417" s="24"/>
      <c r="B417" s="24"/>
      <c r="C417" s="25"/>
      <c r="D417" s="54"/>
    </row>
    <row r="418" spans="1:4" s="15" customFormat="1" ht="12.75">
      <c r="A418" s="24"/>
      <c r="B418" s="24"/>
      <c r="C418" s="25"/>
      <c r="D418" s="54"/>
    </row>
    <row r="419" spans="1:4" s="15" customFormat="1" ht="12.75">
      <c r="A419" s="24"/>
      <c r="B419" s="24"/>
      <c r="C419" s="25"/>
      <c r="D419" s="54"/>
    </row>
    <row r="420" spans="1:4" s="15" customFormat="1" ht="12.75">
      <c r="A420" s="24"/>
      <c r="B420" s="24"/>
      <c r="C420" s="25"/>
      <c r="D420" s="54"/>
    </row>
    <row r="421" spans="1:4" s="15" customFormat="1" ht="12.75">
      <c r="A421" s="24"/>
      <c r="B421" s="24"/>
      <c r="C421" s="25"/>
      <c r="D421" s="54"/>
    </row>
    <row r="422" spans="1:4" s="15" customFormat="1" ht="12.75">
      <c r="A422" s="24"/>
      <c r="B422" s="24"/>
      <c r="C422" s="25"/>
      <c r="D422" s="54"/>
    </row>
    <row r="423" spans="1:4" s="15" customFormat="1" ht="12.75">
      <c r="A423" s="24"/>
      <c r="B423" s="24"/>
      <c r="C423" s="25"/>
      <c r="D423" s="54"/>
    </row>
    <row r="424" spans="1:4" s="15" customFormat="1" ht="12.75">
      <c r="A424" s="24"/>
      <c r="B424" s="24"/>
      <c r="C424" s="25"/>
      <c r="D424" s="54"/>
    </row>
    <row r="425" spans="1:4" s="15" customFormat="1" ht="12.75">
      <c r="A425" s="24"/>
      <c r="B425" s="24"/>
      <c r="C425" s="25"/>
      <c r="D425" s="54"/>
    </row>
    <row r="426" spans="1:4" s="15" customFormat="1" ht="12.75">
      <c r="A426" s="24"/>
      <c r="B426" s="24"/>
      <c r="C426" s="25"/>
      <c r="D426" s="54"/>
    </row>
    <row r="427" spans="1:4" s="15" customFormat="1" ht="12.75">
      <c r="A427" s="24"/>
      <c r="B427" s="24"/>
      <c r="C427" s="25"/>
      <c r="D427" s="54"/>
    </row>
    <row r="428" spans="1:4" s="15" customFormat="1" ht="12.75">
      <c r="A428" s="24"/>
      <c r="B428" s="24"/>
      <c r="C428" s="25"/>
      <c r="D428" s="54"/>
    </row>
    <row r="429" spans="1:4" s="15" customFormat="1" ht="12.75">
      <c r="A429" s="24"/>
      <c r="B429" s="24"/>
      <c r="C429" s="25"/>
      <c r="D429" s="54"/>
    </row>
    <row r="430" spans="1:4" s="15" customFormat="1" ht="12.75">
      <c r="A430" s="24"/>
      <c r="B430" s="24"/>
      <c r="C430" s="25"/>
      <c r="D430" s="54"/>
    </row>
    <row r="431" spans="1:4" s="15" customFormat="1" ht="12.75">
      <c r="A431" s="24"/>
      <c r="B431" s="24"/>
      <c r="C431" s="25"/>
      <c r="D431" s="54"/>
    </row>
    <row r="432" spans="1:4" s="15" customFormat="1" ht="12.75">
      <c r="A432" s="24"/>
      <c r="B432" s="24"/>
      <c r="C432" s="25"/>
      <c r="D432" s="54"/>
    </row>
    <row r="433" spans="1:4" s="15" customFormat="1" ht="12.75">
      <c r="A433" s="24"/>
      <c r="B433" s="24"/>
      <c r="C433" s="25"/>
      <c r="D433" s="54"/>
    </row>
    <row r="434" spans="1:4" s="15" customFormat="1" ht="12.75">
      <c r="A434" s="24"/>
      <c r="B434" s="24"/>
      <c r="C434" s="25"/>
      <c r="D434" s="54"/>
    </row>
    <row r="435" spans="1:4" s="15" customFormat="1" ht="12.75">
      <c r="A435" s="24"/>
      <c r="B435" s="24"/>
      <c r="C435" s="25"/>
      <c r="D435" s="54"/>
    </row>
    <row r="436" spans="1:4" s="15" customFormat="1" ht="12.75">
      <c r="A436" s="24"/>
      <c r="B436" s="24"/>
      <c r="C436" s="25"/>
      <c r="D436" s="54"/>
    </row>
    <row r="437" spans="1:4" s="15" customFormat="1" ht="12.75">
      <c r="A437" s="24"/>
      <c r="B437" s="24"/>
      <c r="C437" s="25"/>
      <c r="D437" s="54"/>
    </row>
    <row r="438" spans="1:4" s="15" customFormat="1" ht="12.75">
      <c r="A438" s="24"/>
      <c r="B438" s="24"/>
      <c r="C438" s="25"/>
      <c r="D438" s="54"/>
    </row>
    <row r="439" spans="1:4" s="15" customFormat="1" ht="12.75">
      <c r="A439" s="24"/>
      <c r="B439" s="24"/>
      <c r="C439" s="25"/>
      <c r="D439" s="54"/>
    </row>
    <row r="440" spans="1:4" s="15" customFormat="1" ht="18" customHeight="1">
      <c r="A440" s="24"/>
      <c r="B440" s="24"/>
      <c r="C440" s="25"/>
      <c r="D440" s="54"/>
    </row>
    <row r="441" spans="1:4" ht="12.75">
      <c r="A441" s="24"/>
      <c r="C441" s="25"/>
      <c r="D441" s="54"/>
    </row>
    <row r="442" spans="1:4" s="15" customFormat="1" ht="12.75">
      <c r="A442" s="24"/>
      <c r="B442" s="24"/>
      <c r="C442" s="25"/>
      <c r="D442" s="54"/>
    </row>
    <row r="443" spans="1:4" s="15" customFormat="1" ht="12.75">
      <c r="A443" s="24"/>
      <c r="B443" s="24"/>
      <c r="C443" s="25"/>
      <c r="D443" s="54"/>
    </row>
    <row r="444" spans="1:4" s="15" customFormat="1" ht="12.75">
      <c r="A444" s="24"/>
      <c r="B444" s="24"/>
      <c r="C444" s="25"/>
      <c r="D444" s="54"/>
    </row>
    <row r="445" spans="1:4" s="15" customFormat="1" ht="18" customHeight="1">
      <c r="A445" s="24"/>
      <c r="B445" s="24"/>
      <c r="C445" s="25"/>
      <c r="D445" s="54"/>
    </row>
    <row r="446" spans="1:4" ht="12.75">
      <c r="A446" s="24"/>
      <c r="C446" s="25"/>
      <c r="D446" s="54"/>
    </row>
    <row r="447" spans="1:4" ht="14.25" customHeight="1">
      <c r="A447" s="24"/>
      <c r="C447" s="25"/>
      <c r="D447" s="54"/>
    </row>
    <row r="448" spans="1:4" ht="14.25" customHeight="1">
      <c r="A448" s="24"/>
      <c r="C448" s="25"/>
      <c r="D448" s="54"/>
    </row>
    <row r="449" spans="1:4" ht="14.25" customHeight="1">
      <c r="A449" s="24"/>
      <c r="C449" s="25"/>
      <c r="D449" s="54"/>
    </row>
    <row r="450" spans="1:4" ht="12.75">
      <c r="A450" s="24"/>
      <c r="C450" s="25"/>
      <c r="D450" s="54"/>
    </row>
    <row r="451" spans="1:4" ht="14.25" customHeight="1">
      <c r="A451" s="24"/>
      <c r="C451" s="25"/>
      <c r="D451" s="54"/>
    </row>
    <row r="452" spans="1:4" ht="12.75">
      <c r="A452" s="24"/>
      <c r="C452" s="25"/>
      <c r="D452" s="54"/>
    </row>
    <row r="453" spans="1:4" ht="14.25" customHeight="1">
      <c r="A453" s="24"/>
      <c r="C453" s="25"/>
      <c r="D453" s="54"/>
    </row>
    <row r="454" spans="1:4" ht="12.75">
      <c r="A454" s="24"/>
      <c r="C454" s="25"/>
      <c r="D454" s="54"/>
    </row>
    <row r="455" spans="1:4" s="15" customFormat="1" ht="30" customHeight="1">
      <c r="A455" s="24"/>
      <c r="B455" s="24"/>
      <c r="C455" s="25"/>
      <c r="D455" s="54"/>
    </row>
    <row r="456" spans="1:4" s="15" customFormat="1" ht="12.75">
      <c r="A456" s="24"/>
      <c r="B456" s="24"/>
      <c r="C456" s="25"/>
      <c r="D456" s="54"/>
    </row>
    <row r="457" spans="1:4" s="15" customFormat="1" ht="12.75">
      <c r="A457" s="24"/>
      <c r="B457" s="24"/>
      <c r="C457" s="25"/>
      <c r="D457" s="54"/>
    </row>
    <row r="458" spans="1:4" s="15" customFormat="1" ht="12.75">
      <c r="A458" s="24"/>
      <c r="B458" s="24"/>
      <c r="C458" s="25"/>
      <c r="D458" s="54"/>
    </row>
    <row r="459" spans="1:4" s="15" customFormat="1" ht="12.75">
      <c r="A459" s="24"/>
      <c r="B459" s="24"/>
      <c r="C459" s="25"/>
      <c r="D459" s="54"/>
    </row>
    <row r="460" spans="1:4" s="15" customFormat="1" ht="12.75">
      <c r="A460" s="24"/>
      <c r="B460" s="24"/>
      <c r="C460" s="25"/>
      <c r="D460" s="54"/>
    </row>
    <row r="461" spans="1:4" s="15" customFormat="1" ht="12.75">
      <c r="A461" s="24"/>
      <c r="B461" s="24"/>
      <c r="C461" s="25"/>
      <c r="D461" s="54"/>
    </row>
    <row r="462" spans="1:4" s="15" customFormat="1" ht="12.75">
      <c r="A462" s="24"/>
      <c r="B462" s="24"/>
      <c r="C462" s="25"/>
      <c r="D462" s="54"/>
    </row>
    <row r="463" spans="1:4" s="15" customFormat="1" ht="12.75">
      <c r="A463" s="24"/>
      <c r="B463" s="24"/>
      <c r="C463" s="25"/>
      <c r="D463" s="54"/>
    </row>
    <row r="464" spans="1:4" s="15" customFormat="1" ht="12.75">
      <c r="A464" s="24"/>
      <c r="B464" s="24"/>
      <c r="C464" s="25"/>
      <c r="D464" s="54"/>
    </row>
    <row r="465" spans="1:4" s="15" customFormat="1" ht="12.75">
      <c r="A465" s="24"/>
      <c r="B465" s="24"/>
      <c r="C465" s="25"/>
      <c r="D465" s="54"/>
    </row>
    <row r="466" spans="1:4" s="15" customFormat="1" ht="12.75">
      <c r="A466" s="24"/>
      <c r="B466" s="24"/>
      <c r="C466" s="25"/>
      <c r="D466" s="54"/>
    </row>
    <row r="467" spans="1:4" s="15" customFormat="1" ht="12.75">
      <c r="A467" s="24"/>
      <c r="B467" s="24"/>
      <c r="C467" s="25"/>
      <c r="D467" s="54"/>
    </row>
    <row r="468" spans="1:4" s="15" customFormat="1" ht="12.75">
      <c r="A468" s="24"/>
      <c r="B468" s="24"/>
      <c r="C468" s="25"/>
      <c r="D468" s="54"/>
    </row>
    <row r="469" spans="1:4" s="15" customFormat="1" ht="12.75">
      <c r="A469" s="24"/>
      <c r="B469" s="24"/>
      <c r="C469" s="25"/>
      <c r="D469" s="54"/>
    </row>
    <row r="470" spans="1:4" ht="12.75">
      <c r="A470" s="24"/>
      <c r="C470" s="25"/>
      <c r="D470" s="54"/>
    </row>
    <row r="471" spans="1:4" ht="12.75">
      <c r="A471" s="24"/>
      <c r="C471" s="25"/>
      <c r="D471" s="54"/>
    </row>
    <row r="472" spans="1:4" ht="18" customHeight="1">
      <c r="A472" s="24"/>
      <c r="C472" s="25"/>
      <c r="D472" s="54"/>
    </row>
    <row r="473" spans="1:4" ht="20.25" customHeight="1">
      <c r="A473" s="24"/>
      <c r="C473" s="25"/>
      <c r="D473" s="54"/>
    </row>
    <row r="474" spans="1:4" ht="12.75">
      <c r="A474" s="24"/>
      <c r="C474" s="25"/>
      <c r="D474" s="54"/>
    </row>
    <row r="475" spans="1:4" ht="12.75">
      <c r="A475" s="24"/>
      <c r="C475" s="25"/>
      <c r="D475" s="54"/>
    </row>
    <row r="476" spans="1:4" ht="12.75">
      <c r="A476" s="24"/>
      <c r="C476" s="25"/>
      <c r="D476" s="54"/>
    </row>
    <row r="477" spans="1:4" ht="12.75">
      <c r="A477" s="24"/>
      <c r="C477" s="25"/>
      <c r="D477" s="54"/>
    </row>
    <row r="478" spans="1:4" ht="12.75">
      <c r="A478" s="24"/>
      <c r="C478" s="25"/>
      <c r="D478" s="54"/>
    </row>
    <row r="479" spans="1:4" ht="12.75">
      <c r="A479" s="24"/>
      <c r="C479" s="25"/>
      <c r="D479" s="54"/>
    </row>
    <row r="480" spans="1:4" ht="12.75">
      <c r="A480" s="24"/>
      <c r="C480" s="25"/>
      <c r="D480" s="54"/>
    </row>
    <row r="481" spans="1:4" ht="12.75">
      <c r="A481" s="24"/>
      <c r="C481" s="25"/>
      <c r="D481" s="54"/>
    </row>
    <row r="482" spans="1:4" ht="12.75">
      <c r="A482" s="24"/>
      <c r="C482" s="25"/>
      <c r="D482" s="54"/>
    </row>
    <row r="483" spans="1:4" ht="12.75">
      <c r="A483" s="24"/>
      <c r="C483" s="25"/>
      <c r="D483" s="54"/>
    </row>
    <row r="484" spans="1:4" ht="12.75">
      <c r="A484" s="24"/>
      <c r="C484" s="25"/>
      <c r="D484" s="54"/>
    </row>
    <row r="485" spans="1:4" ht="12.75">
      <c r="A485" s="24"/>
      <c r="C485" s="25"/>
      <c r="D485" s="54"/>
    </row>
    <row r="486" spans="1:4" ht="12.75">
      <c r="A486" s="24"/>
      <c r="C486" s="25"/>
      <c r="D486" s="54"/>
    </row>
    <row r="487" spans="1:4" ht="12.75">
      <c r="A487" s="24"/>
      <c r="C487" s="25"/>
      <c r="D487" s="54"/>
    </row>
    <row r="488" spans="1:4" ht="12.75">
      <c r="A488" s="24"/>
      <c r="C488" s="25"/>
      <c r="D488" s="54"/>
    </row>
    <row r="489" spans="1:4" ht="12.75">
      <c r="A489" s="24"/>
      <c r="C489" s="25"/>
      <c r="D489" s="54"/>
    </row>
    <row r="490" spans="1:4" ht="12.75">
      <c r="A490" s="24"/>
      <c r="C490" s="25"/>
      <c r="D490" s="54"/>
    </row>
    <row r="491" spans="1:4" ht="12.75">
      <c r="A491" s="24"/>
      <c r="C491" s="25"/>
      <c r="D491" s="54"/>
    </row>
    <row r="492" spans="1:4" ht="12.75">
      <c r="A492" s="24"/>
      <c r="C492" s="25"/>
      <c r="D492" s="54"/>
    </row>
    <row r="493" spans="1:4" ht="12.75">
      <c r="A493" s="24"/>
      <c r="C493" s="25"/>
      <c r="D493" s="54"/>
    </row>
    <row r="494" spans="1:4" ht="12.75">
      <c r="A494" s="24"/>
      <c r="C494" s="25"/>
      <c r="D494" s="54"/>
    </row>
    <row r="495" spans="1:4" ht="12.75">
      <c r="A495" s="24"/>
      <c r="C495" s="25"/>
      <c r="D495" s="54"/>
    </row>
    <row r="496" spans="1:4" ht="12.75">
      <c r="A496" s="24"/>
      <c r="C496" s="25"/>
      <c r="D496" s="54"/>
    </row>
    <row r="497" spans="1:4" ht="12.75">
      <c r="A497" s="24"/>
      <c r="C497" s="25"/>
      <c r="D497" s="54"/>
    </row>
    <row r="498" spans="1:4" ht="12.75">
      <c r="A498" s="24"/>
      <c r="C498" s="25"/>
      <c r="D498" s="54"/>
    </row>
    <row r="499" spans="1:4" ht="12.75">
      <c r="A499" s="24"/>
      <c r="C499" s="25"/>
      <c r="D499" s="54"/>
    </row>
    <row r="500" spans="1:4" ht="12.75">
      <c r="A500" s="24"/>
      <c r="C500" s="25"/>
      <c r="D500" s="54"/>
    </row>
    <row r="501" spans="1:4" ht="12.75">
      <c r="A501" s="24"/>
      <c r="C501" s="25"/>
      <c r="D501" s="54"/>
    </row>
    <row r="502" spans="1:4" ht="12.75">
      <c r="A502" s="24"/>
      <c r="C502" s="25"/>
      <c r="D502" s="54"/>
    </row>
    <row r="503" spans="1:4" ht="12.75">
      <c r="A503" s="24"/>
      <c r="C503" s="25"/>
      <c r="D503" s="54"/>
    </row>
    <row r="504" spans="1:4" ht="12.75">
      <c r="A504" s="24"/>
      <c r="C504" s="25"/>
      <c r="D504" s="54"/>
    </row>
    <row r="505" spans="1:4" ht="12.75">
      <c r="A505" s="24"/>
      <c r="C505" s="25"/>
      <c r="D505" s="54"/>
    </row>
    <row r="506" spans="1:4" ht="12.75">
      <c r="A506" s="24"/>
      <c r="C506" s="25"/>
      <c r="D506" s="54"/>
    </row>
    <row r="507" spans="1:4" ht="12.75">
      <c r="A507" s="24"/>
      <c r="C507" s="25"/>
      <c r="D507" s="54"/>
    </row>
    <row r="508" spans="1:4" ht="12.75">
      <c r="A508" s="24"/>
      <c r="C508" s="25"/>
      <c r="D508" s="54"/>
    </row>
    <row r="509" spans="1:4" ht="12.75">
      <c r="A509" s="24"/>
      <c r="C509" s="25"/>
      <c r="D509" s="54"/>
    </row>
    <row r="510" spans="1:4" ht="12.75">
      <c r="A510" s="24"/>
      <c r="C510" s="25"/>
      <c r="D510" s="54"/>
    </row>
    <row r="511" spans="1:4" ht="12.75">
      <c r="A511" s="24"/>
      <c r="C511" s="25"/>
      <c r="D511" s="54"/>
    </row>
    <row r="512" spans="1:4" ht="12.75">
      <c r="A512" s="24"/>
      <c r="C512" s="25"/>
      <c r="D512" s="54"/>
    </row>
    <row r="513" spans="1:4" ht="12.75">
      <c r="A513" s="24"/>
      <c r="C513" s="25"/>
      <c r="D513" s="54"/>
    </row>
    <row r="514" spans="1:4" ht="12.75">
      <c r="A514" s="24"/>
      <c r="C514" s="25"/>
      <c r="D514" s="54"/>
    </row>
    <row r="515" spans="1:4" ht="12.75">
      <c r="A515" s="24"/>
      <c r="C515" s="25"/>
      <c r="D515" s="54"/>
    </row>
    <row r="516" spans="1:4" ht="12.75">
      <c r="A516" s="24"/>
      <c r="C516" s="25"/>
      <c r="D516" s="54"/>
    </row>
    <row r="517" spans="1:4" ht="12.75">
      <c r="A517" s="24"/>
      <c r="C517" s="25"/>
      <c r="D517" s="54"/>
    </row>
    <row r="518" spans="1:4" ht="12.75">
      <c r="A518" s="24"/>
      <c r="C518" s="25"/>
      <c r="D518" s="54"/>
    </row>
    <row r="519" spans="1:4" ht="12.75">
      <c r="A519" s="24"/>
      <c r="C519" s="25"/>
      <c r="D519" s="54"/>
    </row>
    <row r="520" spans="1:4" ht="12.75">
      <c r="A520" s="24"/>
      <c r="C520" s="25"/>
      <c r="D520" s="54"/>
    </row>
    <row r="521" spans="1:4" ht="12.75">
      <c r="A521" s="24"/>
      <c r="C521" s="25"/>
      <c r="D521" s="54"/>
    </row>
    <row r="522" spans="1:4" ht="12.75">
      <c r="A522" s="24"/>
      <c r="C522" s="25"/>
      <c r="D522" s="54"/>
    </row>
    <row r="523" spans="1:4" ht="12.75">
      <c r="A523" s="24"/>
      <c r="C523" s="25"/>
      <c r="D523" s="54"/>
    </row>
    <row r="524" spans="1:4" ht="12.75">
      <c r="A524" s="24"/>
      <c r="C524" s="25"/>
      <c r="D524" s="54"/>
    </row>
    <row r="525" spans="1:4" ht="12.75">
      <c r="A525" s="24"/>
      <c r="C525" s="25"/>
      <c r="D525" s="54"/>
    </row>
    <row r="526" spans="1:4" ht="12.75">
      <c r="A526" s="24"/>
      <c r="C526" s="25"/>
      <c r="D526" s="54"/>
    </row>
    <row r="527" spans="1:4" ht="12.75">
      <c r="A527" s="24"/>
      <c r="C527" s="25"/>
      <c r="D527" s="54"/>
    </row>
    <row r="528" spans="1:4" ht="12.75">
      <c r="A528" s="24"/>
      <c r="C528" s="25"/>
      <c r="D528" s="54"/>
    </row>
    <row r="529" spans="1:4" ht="12.75">
      <c r="A529" s="24"/>
      <c r="C529" s="25"/>
      <c r="D529" s="54"/>
    </row>
    <row r="530" spans="1:4" ht="12.75">
      <c r="A530" s="24"/>
      <c r="C530" s="25"/>
      <c r="D530" s="54"/>
    </row>
    <row r="531" spans="1:4" ht="12.75">
      <c r="A531" s="24"/>
      <c r="C531" s="25"/>
      <c r="D531" s="54"/>
    </row>
    <row r="532" spans="1:4" ht="12.75">
      <c r="A532" s="24"/>
      <c r="C532" s="25"/>
      <c r="D532" s="54"/>
    </row>
    <row r="533" spans="1:4" ht="12.75">
      <c r="A533" s="24"/>
      <c r="C533" s="25"/>
      <c r="D533" s="54"/>
    </row>
    <row r="534" spans="1:4" ht="12.75">
      <c r="A534" s="24"/>
      <c r="C534" s="25"/>
      <c r="D534" s="54"/>
    </row>
    <row r="535" spans="1:4" ht="12.75">
      <c r="A535" s="24"/>
      <c r="C535" s="25"/>
      <c r="D535" s="54"/>
    </row>
    <row r="536" spans="1:4" ht="12.75">
      <c r="A536" s="24"/>
      <c r="C536" s="25"/>
      <c r="D536" s="54"/>
    </row>
    <row r="537" spans="1:4" ht="12.75">
      <c r="A537" s="24"/>
      <c r="C537" s="25"/>
      <c r="D537" s="54"/>
    </row>
    <row r="538" spans="1:4" ht="12.75">
      <c r="A538" s="24"/>
      <c r="C538" s="25"/>
      <c r="D538" s="54"/>
    </row>
    <row r="539" spans="1:4" ht="12.75">
      <c r="A539" s="24"/>
      <c r="C539" s="25"/>
      <c r="D539" s="54"/>
    </row>
    <row r="540" spans="1:4" ht="12.75">
      <c r="A540" s="24"/>
      <c r="C540" s="25"/>
      <c r="D540" s="54"/>
    </row>
    <row r="541" spans="1:4" ht="12.75">
      <c r="A541" s="24"/>
      <c r="C541" s="25"/>
      <c r="D541" s="54"/>
    </row>
    <row r="542" spans="1:4" ht="12.75">
      <c r="A542" s="24"/>
      <c r="C542" s="25"/>
      <c r="D542" s="54"/>
    </row>
    <row r="543" spans="1:4" ht="12.75">
      <c r="A543" s="24"/>
      <c r="C543" s="25"/>
      <c r="D543" s="54"/>
    </row>
    <row r="544" spans="1:4" ht="12.75">
      <c r="A544" s="24"/>
      <c r="C544" s="25"/>
      <c r="D544" s="54"/>
    </row>
    <row r="545" spans="1:4" ht="12.75">
      <c r="A545" s="24"/>
      <c r="C545" s="25"/>
      <c r="D545" s="54"/>
    </row>
    <row r="546" spans="1:4" ht="12.75">
      <c r="A546" s="24"/>
      <c r="C546" s="25"/>
      <c r="D546" s="54"/>
    </row>
    <row r="547" spans="1:4" ht="12.75">
      <c r="A547" s="24"/>
      <c r="C547" s="25"/>
      <c r="D547" s="54"/>
    </row>
    <row r="548" spans="1:4" ht="12.75">
      <c r="A548" s="24"/>
      <c r="C548" s="25"/>
      <c r="D548" s="54"/>
    </row>
    <row r="549" spans="1:4" ht="12.75">
      <c r="A549" s="24"/>
      <c r="C549" s="25"/>
      <c r="D549" s="54"/>
    </row>
    <row r="550" spans="1:4" ht="12.75">
      <c r="A550" s="24"/>
      <c r="C550" s="25"/>
      <c r="D550" s="54"/>
    </row>
    <row r="551" spans="1:4" ht="12.75">
      <c r="A551" s="24"/>
      <c r="C551" s="25"/>
      <c r="D551" s="54"/>
    </row>
    <row r="552" spans="1:4" ht="12.75">
      <c r="A552" s="24"/>
      <c r="C552" s="25"/>
      <c r="D552" s="54"/>
    </row>
    <row r="553" spans="1:4" ht="12.75">
      <c r="A553" s="24"/>
      <c r="C553" s="25"/>
      <c r="D553" s="54"/>
    </row>
    <row r="554" spans="1:4" ht="12.75">
      <c r="A554" s="24"/>
      <c r="C554" s="25"/>
      <c r="D554" s="54"/>
    </row>
    <row r="555" spans="1:4" ht="12.75">
      <c r="A555" s="24"/>
      <c r="C555" s="25"/>
      <c r="D555" s="54"/>
    </row>
    <row r="556" spans="1:4" ht="12.75">
      <c r="A556" s="24"/>
      <c r="C556" s="25"/>
      <c r="D556" s="54"/>
    </row>
    <row r="557" spans="1:4" ht="12.75">
      <c r="A557" s="24"/>
      <c r="C557" s="25"/>
      <c r="D557" s="54"/>
    </row>
    <row r="558" spans="1:4" ht="12.75">
      <c r="A558" s="24"/>
      <c r="C558" s="25"/>
      <c r="D558" s="54"/>
    </row>
    <row r="559" spans="1:4" ht="12.75">
      <c r="A559" s="24"/>
      <c r="C559" s="25"/>
      <c r="D559" s="54"/>
    </row>
    <row r="560" spans="1:4" ht="12.75">
      <c r="A560" s="24"/>
      <c r="C560" s="25"/>
      <c r="D560" s="54"/>
    </row>
    <row r="561" spans="1:4" ht="12.75">
      <c r="A561" s="24"/>
      <c r="C561" s="25"/>
      <c r="D561" s="54"/>
    </row>
    <row r="562" spans="1:4" ht="12.75">
      <c r="A562" s="24"/>
      <c r="C562" s="25"/>
      <c r="D562" s="54"/>
    </row>
    <row r="563" spans="1:4" ht="12.75">
      <c r="A563" s="24"/>
      <c r="C563" s="25"/>
      <c r="D563" s="54"/>
    </row>
    <row r="564" spans="1:4" ht="12.75">
      <c r="A564" s="24"/>
      <c r="C564" s="25"/>
      <c r="D564" s="54"/>
    </row>
    <row r="565" spans="1:4" ht="12.75">
      <c r="A565" s="24"/>
      <c r="C565" s="25"/>
      <c r="D565" s="54"/>
    </row>
    <row r="566" spans="1:4" ht="12.75">
      <c r="A566" s="24"/>
      <c r="C566" s="25"/>
      <c r="D566" s="54"/>
    </row>
    <row r="567" spans="1:4" ht="12.75">
      <c r="A567" s="24"/>
      <c r="C567" s="25"/>
      <c r="D567" s="54"/>
    </row>
    <row r="568" spans="1:4" ht="12.75">
      <c r="A568" s="24"/>
      <c r="C568" s="25"/>
      <c r="D568" s="54"/>
    </row>
    <row r="569" spans="1:4" ht="12.75">
      <c r="A569" s="24"/>
      <c r="C569" s="25"/>
      <c r="D569" s="54"/>
    </row>
    <row r="570" spans="1:4" ht="12.75">
      <c r="A570" s="24"/>
      <c r="C570" s="25"/>
      <c r="D570" s="54"/>
    </row>
    <row r="571" spans="1:4" ht="12.75">
      <c r="A571" s="24"/>
      <c r="C571" s="25"/>
      <c r="D571" s="54"/>
    </row>
    <row r="572" spans="1:4" ht="12.75">
      <c r="A572" s="24"/>
      <c r="C572" s="25"/>
      <c r="D572" s="54"/>
    </row>
    <row r="573" spans="1:4" ht="12.75">
      <c r="A573" s="24"/>
      <c r="C573" s="25"/>
      <c r="D573" s="54"/>
    </row>
    <row r="574" spans="1:4" ht="12.75">
      <c r="A574" s="24"/>
      <c r="C574" s="25"/>
      <c r="D574" s="54"/>
    </row>
    <row r="575" spans="1:4" ht="12.75">
      <c r="A575" s="24"/>
      <c r="C575" s="25"/>
      <c r="D575" s="54"/>
    </row>
    <row r="576" spans="1:4" ht="12.75">
      <c r="A576" s="24"/>
      <c r="C576" s="25"/>
      <c r="D576" s="54"/>
    </row>
    <row r="577" spans="1:4" ht="12.75">
      <c r="A577" s="24"/>
      <c r="C577" s="25"/>
      <c r="D577" s="54"/>
    </row>
    <row r="578" spans="1:4" ht="12.75">
      <c r="A578" s="24"/>
      <c r="C578" s="25"/>
      <c r="D578" s="54"/>
    </row>
    <row r="579" spans="1:4" ht="12.75">
      <c r="A579" s="24"/>
      <c r="C579" s="25"/>
      <c r="D579" s="54"/>
    </row>
    <row r="580" spans="1:4" ht="12.75">
      <c r="A580" s="24"/>
      <c r="C580" s="25"/>
      <c r="D580" s="54"/>
    </row>
    <row r="581" spans="1:4" ht="12.75">
      <c r="A581" s="24"/>
      <c r="C581" s="25"/>
      <c r="D581" s="54"/>
    </row>
    <row r="582" spans="1:4" ht="12.75">
      <c r="A582" s="24"/>
      <c r="C582" s="25"/>
      <c r="D582" s="54"/>
    </row>
    <row r="583" spans="1:4" ht="12.75">
      <c r="A583" s="24"/>
      <c r="C583" s="25"/>
      <c r="D583" s="54"/>
    </row>
    <row r="584" spans="1:4" ht="12.75">
      <c r="A584" s="24"/>
      <c r="C584" s="25"/>
      <c r="D584" s="54"/>
    </row>
    <row r="585" spans="1:4" ht="12.75">
      <c r="A585" s="24"/>
      <c r="C585" s="25"/>
      <c r="D585" s="54"/>
    </row>
    <row r="586" spans="1:4" ht="12.75">
      <c r="A586" s="24"/>
      <c r="C586" s="25"/>
      <c r="D586" s="54"/>
    </row>
    <row r="587" spans="1:4" ht="12.75">
      <c r="A587" s="24"/>
      <c r="C587" s="25"/>
      <c r="D587" s="54"/>
    </row>
    <row r="588" spans="1:4" ht="12.75">
      <c r="A588" s="24"/>
      <c r="C588" s="25"/>
      <c r="D588" s="54"/>
    </row>
    <row r="589" spans="1:4" ht="12.75">
      <c r="A589" s="24"/>
      <c r="C589" s="25"/>
      <c r="D589" s="54"/>
    </row>
    <row r="590" spans="1:4" ht="12.75">
      <c r="A590" s="24"/>
      <c r="C590" s="25"/>
      <c r="D590" s="54"/>
    </row>
    <row r="591" spans="1:4" ht="12.75">
      <c r="A591" s="24"/>
      <c r="C591" s="25"/>
      <c r="D591" s="54"/>
    </row>
    <row r="592" spans="1:4" ht="12.75">
      <c r="A592" s="24"/>
      <c r="C592" s="25"/>
      <c r="D592" s="54"/>
    </row>
    <row r="593" spans="1:4" ht="12.75">
      <c r="A593" s="24"/>
      <c r="C593" s="25"/>
      <c r="D593" s="54"/>
    </row>
    <row r="594" spans="1:4" ht="12.75">
      <c r="A594" s="24"/>
      <c r="C594" s="25"/>
      <c r="D594" s="54"/>
    </row>
    <row r="595" spans="1:4" ht="12.75">
      <c r="A595" s="24"/>
      <c r="C595" s="25"/>
      <c r="D595" s="54"/>
    </row>
    <row r="596" spans="1:4" ht="12.75">
      <c r="A596" s="24"/>
      <c r="C596" s="25"/>
      <c r="D596" s="54"/>
    </row>
    <row r="597" spans="1:4" ht="12.75">
      <c r="A597" s="24"/>
      <c r="C597" s="25"/>
      <c r="D597" s="54"/>
    </row>
    <row r="598" spans="1:4" ht="12.75">
      <c r="A598" s="24"/>
      <c r="C598" s="25"/>
      <c r="D598" s="54"/>
    </row>
    <row r="599" spans="1:4" ht="12.75">
      <c r="A599" s="24"/>
      <c r="C599" s="25"/>
      <c r="D599" s="54"/>
    </row>
    <row r="600" spans="1:4" ht="12.75">
      <c r="A600" s="24"/>
      <c r="C600" s="25"/>
      <c r="D600" s="54"/>
    </row>
    <row r="601" spans="1:4" ht="12.75">
      <c r="A601" s="24"/>
      <c r="C601" s="25"/>
      <c r="D601" s="54"/>
    </row>
    <row r="602" spans="1:4" ht="12.75">
      <c r="A602" s="24"/>
      <c r="C602" s="25"/>
      <c r="D602" s="54"/>
    </row>
    <row r="603" spans="1:4" ht="12.75">
      <c r="A603" s="24"/>
      <c r="C603" s="25"/>
      <c r="D603" s="54"/>
    </row>
    <row r="604" spans="1:4" ht="12.75">
      <c r="A604" s="24"/>
      <c r="C604" s="25"/>
      <c r="D604" s="54"/>
    </row>
    <row r="605" spans="1:4" ht="12.75">
      <c r="A605" s="24"/>
      <c r="C605" s="25"/>
      <c r="D605" s="54"/>
    </row>
    <row r="606" spans="1:4" ht="12.75">
      <c r="A606" s="24"/>
      <c r="C606" s="25"/>
      <c r="D606" s="54"/>
    </row>
    <row r="607" spans="1:4" ht="12.75">
      <c r="A607" s="24"/>
      <c r="C607" s="25"/>
      <c r="D607" s="54"/>
    </row>
    <row r="608" spans="1:4" ht="12.75">
      <c r="A608" s="24"/>
      <c r="C608" s="25"/>
      <c r="D608" s="54"/>
    </row>
    <row r="609" spans="1:4" ht="12.75">
      <c r="A609" s="24"/>
      <c r="C609" s="25"/>
      <c r="D609" s="54"/>
    </row>
    <row r="610" spans="1:4" ht="12.75">
      <c r="A610" s="24"/>
      <c r="C610" s="25"/>
      <c r="D610" s="54"/>
    </row>
    <row r="611" spans="1:4" ht="12.75">
      <c r="A611" s="24"/>
      <c r="C611" s="25"/>
      <c r="D611" s="54"/>
    </row>
    <row r="612" spans="1:4" ht="12.75">
      <c r="A612" s="24"/>
      <c r="C612" s="25"/>
      <c r="D612" s="54"/>
    </row>
    <row r="613" spans="1:4" ht="12.75">
      <c r="A613" s="24"/>
      <c r="C613" s="25"/>
      <c r="D613" s="54"/>
    </row>
    <row r="614" spans="1:4" ht="12.75">
      <c r="A614" s="24"/>
      <c r="C614" s="25"/>
      <c r="D614" s="54"/>
    </row>
    <row r="615" spans="1:4" ht="12.75">
      <c r="A615" s="24"/>
      <c r="C615" s="25"/>
      <c r="D615" s="54"/>
    </row>
    <row r="616" spans="1:4" ht="12.75">
      <c r="A616" s="24"/>
      <c r="C616" s="25"/>
      <c r="D616" s="54"/>
    </row>
    <row r="617" spans="1:4" ht="12.75">
      <c r="A617" s="24"/>
      <c r="C617" s="25"/>
      <c r="D617" s="54"/>
    </row>
    <row r="618" spans="1:4" ht="12.75">
      <c r="A618" s="24"/>
      <c r="C618" s="25"/>
      <c r="D618" s="54"/>
    </row>
    <row r="619" spans="1:4" ht="12.75">
      <c r="A619" s="24"/>
      <c r="C619" s="25"/>
      <c r="D619" s="54"/>
    </row>
    <row r="620" spans="1:4" ht="12.75">
      <c r="A620" s="24"/>
      <c r="C620" s="25"/>
      <c r="D620" s="54"/>
    </row>
    <row r="621" spans="1:4" ht="12.75">
      <c r="A621" s="24"/>
      <c r="C621" s="25"/>
      <c r="D621" s="54"/>
    </row>
    <row r="622" spans="1:4" ht="12.75">
      <c r="A622" s="24"/>
      <c r="C622" s="25"/>
      <c r="D622" s="54"/>
    </row>
    <row r="623" spans="1:4" ht="12.75">
      <c r="A623" s="24"/>
      <c r="C623" s="25"/>
      <c r="D623" s="54"/>
    </row>
    <row r="624" spans="1:4" ht="12.75">
      <c r="A624" s="24"/>
      <c r="C624" s="25"/>
      <c r="D624" s="54"/>
    </row>
    <row r="625" spans="1:4" ht="12.75">
      <c r="A625" s="24"/>
      <c r="C625" s="25"/>
      <c r="D625" s="54"/>
    </row>
    <row r="626" spans="1:4" ht="12.75">
      <c r="A626" s="24"/>
      <c r="C626" s="25"/>
      <c r="D626" s="54"/>
    </row>
    <row r="627" spans="1:4" ht="12.75">
      <c r="A627" s="24"/>
      <c r="C627" s="25"/>
      <c r="D627" s="54"/>
    </row>
    <row r="628" spans="1:4" ht="12.75">
      <c r="A628" s="24"/>
      <c r="C628" s="25"/>
      <c r="D628" s="54"/>
    </row>
    <row r="629" spans="1:4" ht="12.75">
      <c r="A629" s="24"/>
      <c r="C629" s="25"/>
      <c r="D629" s="54"/>
    </row>
    <row r="630" spans="1:4" ht="12.75">
      <c r="A630" s="24"/>
      <c r="C630" s="25"/>
      <c r="D630" s="54"/>
    </row>
    <row r="631" spans="1:4" ht="12.75">
      <c r="A631" s="24"/>
      <c r="C631" s="25"/>
      <c r="D631" s="54"/>
    </row>
    <row r="632" spans="1:4" ht="12.75">
      <c r="A632" s="24"/>
      <c r="C632" s="25"/>
      <c r="D632" s="54"/>
    </row>
    <row r="633" spans="1:4" ht="12.75">
      <c r="A633" s="24"/>
      <c r="C633" s="25"/>
      <c r="D633" s="54"/>
    </row>
    <row r="634" spans="1:4" ht="12.75">
      <c r="A634" s="24"/>
      <c r="C634" s="25"/>
      <c r="D634" s="54"/>
    </row>
    <row r="635" spans="1:4" ht="12.75">
      <c r="A635" s="24"/>
      <c r="C635" s="25"/>
      <c r="D635" s="54"/>
    </row>
    <row r="636" spans="1:4" ht="12.75">
      <c r="A636" s="24"/>
      <c r="C636" s="25"/>
      <c r="D636" s="54"/>
    </row>
    <row r="637" spans="1:4" ht="12.75">
      <c r="A637" s="24"/>
      <c r="C637" s="25"/>
      <c r="D637" s="54"/>
    </row>
    <row r="638" spans="1:4" ht="12.75">
      <c r="A638" s="24"/>
      <c r="C638" s="25"/>
      <c r="D638" s="54"/>
    </row>
    <row r="639" spans="1:4" ht="12.75">
      <c r="A639" s="24"/>
      <c r="C639" s="25"/>
      <c r="D639" s="54"/>
    </row>
    <row r="640" spans="1:4" ht="12.75">
      <c r="A640" s="24"/>
      <c r="C640" s="25"/>
      <c r="D640" s="54"/>
    </row>
    <row r="641" spans="1:4" ht="12.75">
      <c r="A641" s="24"/>
      <c r="C641" s="25"/>
      <c r="D641" s="54"/>
    </row>
    <row r="642" spans="1:4" ht="12.75">
      <c r="A642" s="24"/>
      <c r="C642" s="25"/>
      <c r="D642" s="54"/>
    </row>
    <row r="643" spans="1:4" ht="12.75">
      <c r="A643" s="24"/>
      <c r="C643" s="25"/>
      <c r="D643" s="54"/>
    </row>
    <row r="644" spans="1:4" ht="12.75">
      <c r="A644" s="24"/>
      <c r="C644" s="25"/>
      <c r="D644" s="54"/>
    </row>
    <row r="645" spans="1:4" ht="12.75">
      <c r="A645" s="24"/>
      <c r="C645" s="25"/>
      <c r="D645" s="54"/>
    </row>
    <row r="646" spans="1:4" ht="12.75">
      <c r="A646" s="24"/>
      <c r="C646" s="25"/>
      <c r="D646" s="54"/>
    </row>
    <row r="647" spans="1:4" ht="12.75">
      <c r="A647" s="24"/>
      <c r="C647" s="25"/>
      <c r="D647" s="54"/>
    </row>
    <row r="648" spans="1:4" ht="12.75">
      <c r="A648" s="24"/>
      <c r="C648" s="25"/>
      <c r="D648" s="54"/>
    </row>
    <row r="649" spans="1:4" ht="12.75">
      <c r="A649" s="24"/>
      <c r="C649" s="25"/>
      <c r="D649" s="54"/>
    </row>
    <row r="650" spans="1:4" ht="12.75">
      <c r="A650" s="24"/>
      <c r="C650" s="25"/>
      <c r="D650" s="54"/>
    </row>
    <row r="651" spans="1:4" ht="12.75">
      <c r="A651" s="24"/>
      <c r="C651" s="25"/>
      <c r="D651" s="54"/>
    </row>
    <row r="652" spans="1:4" ht="12.75">
      <c r="A652" s="24"/>
      <c r="C652" s="25"/>
      <c r="D652" s="54"/>
    </row>
    <row r="653" spans="1:4" ht="12.75">
      <c r="A653" s="24"/>
      <c r="C653" s="25"/>
      <c r="D653" s="54"/>
    </row>
    <row r="654" spans="1:4" ht="12.75">
      <c r="A654" s="24"/>
      <c r="C654" s="25"/>
      <c r="D654" s="54"/>
    </row>
    <row r="655" spans="1:4" ht="12.75">
      <c r="A655" s="24"/>
      <c r="C655" s="25"/>
      <c r="D655" s="54"/>
    </row>
    <row r="656" spans="1:4" ht="12.75">
      <c r="A656" s="24"/>
      <c r="C656" s="25"/>
      <c r="D656" s="54"/>
    </row>
    <row r="657" spans="1:4" ht="12.75">
      <c r="A657" s="24"/>
      <c r="C657" s="25"/>
      <c r="D657" s="54"/>
    </row>
    <row r="658" spans="1:4" ht="12.75">
      <c r="A658" s="24"/>
      <c r="C658" s="25"/>
      <c r="D658" s="54"/>
    </row>
    <row r="659" spans="1:4" ht="12.75">
      <c r="A659" s="24"/>
      <c r="C659" s="25"/>
      <c r="D659" s="54"/>
    </row>
    <row r="660" spans="1:4" ht="12.75">
      <c r="A660" s="24"/>
      <c r="C660" s="25"/>
      <c r="D660" s="54"/>
    </row>
    <row r="661" spans="1:4" ht="12.75">
      <c r="A661" s="24"/>
      <c r="C661" s="25"/>
      <c r="D661" s="54"/>
    </row>
    <row r="662" spans="1:4" ht="12.75">
      <c r="A662" s="24"/>
      <c r="C662" s="25"/>
      <c r="D662" s="54"/>
    </row>
    <row r="663" spans="1:4" ht="12.75">
      <c r="A663" s="24"/>
      <c r="C663" s="25"/>
      <c r="D663" s="54"/>
    </row>
    <row r="664" spans="1:4" ht="12.75">
      <c r="A664" s="24"/>
      <c r="C664" s="25"/>
      <c r="D664" s="54"/>
    </row>
    <row r="665" spans="1:4" ht="12.75">
      <c r="A665" s="24"/>
      <c r="C665" s="25"/>
      <c r="D665" s="54"/>
    </row>
    <row r="666" spans="1:4" ht="12.75">
      <c r="A666" s="24"/>
      <c r="C666" s="25"/>
      <c r="D666" s="54"/>
    </row>
    <row r="667" spans="1:4" ht="12.75">
      <c r="A667" s="24"/>
      <c r="C667" s="25"/>
      <c r="D667" s="54"/>
    </row>
    <row r="668" spans="1:4" ht="12.75">
      <c r="A668" s="24"/>
      <c r="C668" s="25"/>
      <c r="D668" s="54"/>
    </row>
    <row r="669" spans="1:4" ht="12.75">
      <c r="A669" s="24"/>
      <c r="C669" s="25"/>
      <c r="D669" s="54"/>
    </row>
    <row r="670" spans="1:4" ht="12.75">
      <c r="A670" s="24"/>
      <c r="C670" s="25"/>
      <c r="D670" s="54"/>
    </row>
    <row r="671" spans="1:4" ht="12.75">
      <c r="A671" s="24"/>
      <c r="C671" s="25"/>
      <c r="D671" s="54"/>
    </row>
    <row r="672" spans="1:4" ht="12.75">
      <c r="A672" s="24"/>
      <c r="C672" s="25"/>
      <c r="D672" s="54"/>
    </row>
    <row r="673" spans="1:4" ht="12.75">
      <c r="A673" s="24"/>
      <c r="C673" s="25"/>
      <c r="D673" s="54"/>
    </row>
    <row r="674" spans="1:4" ht="12.75">
      <c r="A674" s="24"/>
      <c r="C674" s="25"/>
      <c r="D674" s="54"/>
    </row>
    <row r="675" spans="1:4" ht="12.75">
      <c r="A675" s="24"/>
      <c r="C675" s="25"/>
      <c r="D675" s="54"/>
    </row>
    <row r="676" spans="1:4" ht="12.75">
      <c r="A676" s="24"/>
      <c r="C676" s="25"/>
      <c r="D676" s="54"/>
    </row>
    <row r="677" spans="1:4" ht="12.75">
      <c r="A677" s="24"/>
      <c r="C677" s="25"/>
      <c r="D677" s="54"/>
    </row>
    <row r="678" spans="1:4" ht="12.75">
      <c r="A678" s="24"/>
      <c r="C678" s="25"/>
      <c r="D678" s="54"/>
    </row>
    <row r="679" spans="1:4" ht="12.75">
      <c r="A679" s="24"/>
      <c r="C679" s="25"/>
      <c r="D679" s="54"/>
    </row>
    <row r="680" spans="1:4" ht="12.75">
      <c r="A680" s="24"/>
      <c r="C680" s="25"/>
      <c r="D680" s="54"/>
    </row>
    <row r="681" spans="1:4" ht="12.75">
      <c r="A681" s="24"/>
      <c r="C681" s="25"/>
      <c r="D681" s="54"/>
    </row>
    <row r="682" spans="1:4" ht="12.75">
      <c r="A682" s="24"/>
      <c r="C682" s="25"/>
      <c r="D682" s="54"/>
    </row>
    <row r="683" spans="1:4" ht="12.75">
      <c r="A683" s="24"/>
      <c r="C683" s="25"/>
      <c r="D683" s="54"/>
    </row>
    <row r="684" spans="1:4" ht="12.75">
      <c r="A684" s="24"/>
      <c r="C684" s="25"/>
      <c r="D684" s="54"/>
    </row>
    <row r="685" spans="1:4" ht="12.75">
      <c r="A685" s="24"/>
      <c r="C685" s="25"/>
      <c r="D685" s="54"/>
    </row>
    <row r="686" spans="1:4" ht="12.75">
      <c r="A686" s="24"/>
      <c r="C686" s="25"/>
      <c r="D686" s="54"/>
    </row>
    <row r="687" spans="1:4" ht="12.75">
      <c r="A687" s="24"/>
      <c r="C687" s="25"/>
      <c r="D687" s="54"/>
    </row>
    <row r="688" spans="1:4" ht="12.75">
      <c r="A688" s="24"/>
      <c r="C688" s="25"/>
      <c r="D688" s="54"/>
    </row>
    <row r="689" spans="1:4" ht="12.75">
      <c r="A689" s="24"/>
      <c r="C689" s="25"/>
      <c r="D689" s="54"/>
    </row>
    <row r="690" spans="1:4" ht="12.75">
      <c r="A690" s="24"/>
      <c r="C690" s="25"/>
      <c r="D690" s="54"/>
    </row>
    <row r="691" spans="1:4" ht="12.75">
      <c r="A691" s="24"/>
      <c r="C691" s="25"/>
      <c r="D691" s="54"/>
    </row>
    <row r="692" spans="1:4" ht="12.75">
      <c r="A692" s="24"/>
      <c r="C692" s="25"/>
      <c r="D692" s="54"/>
    </row>
    <row r="693" spans="1:4" ht="12.75">
      <c r="A693" s="24"/>
      <c r="C693" s="25"/>
      <c r="D693" s="54"/>
    </row>
    <row r="694" spans="1:4" ht="12.75">
      <c r="A694" s="24"/>
      <c r="C694" s="25"/>
      <c r="D694" s="54"/>
    </row>
    <row r="695" spans="1:4" ht="12.75">
      <c r="A695" s="24"/>
      <c r="C695" s="25"/>
      <c r="D695" s="54"/>
    </row>
    <row r="696" spans="1:4" ht="12.75">
      <c r="A696" s="24"/>
      <c r="C696" s="25"/>
      <c r="D696" s="54"/>
    </row>
    <row r="697" spans="1:4" ht="12.75">
      <c r="A697" s="24"/>
      <c r="C697" s="25"/>
      <c r="D697" s="54"/>
    </row>
    <row r="698" spans="1:4" ht="12.75">
      <c r="A698" s="24"/>
      <c r="C698" s="25"/>
      <c r="D698" s="54"/>
    </row>
    <row r="699" spans="1:4" ht="12.75">
      <c r="A699" s="24"/>
      <c r="C699" s="25"/>
      <c r="D699" s="54"/>
    </row>
    <row r="700" spans="1:4" ht="12.75">
      <c r="A700" s="24"/>
      <c r="C700" s="25"/>
      <c r="D700" s="54"/>
    </row>
    <row r="701" spans="1:4" ht="12.75">
      <c r="A701" s="24"/>
      <c r="C701" s="25"/>
      <c r="D701" s="54"/>
    </row>
    <row r="702" spans="1:4" ht="12.75">
      <c r="A702" s="24"/>
      <c r="C702" s="25"/>
      <c r="D702" s="54"/>
    </row>
    <row r="703" spans="1:4" ht="12.75">
      <c r="A703" s="24"/>
      <c r="C703" s="25"/>
      <c r="D703" s="54"/>
    </row>
    <row r="704" spans="1:4" ht="12.75">
      <c r="A704" s="24"/>
      <c r="C704" s="25"/>
      <c r="D704" s="54"/>
    </row>
    <row r="705" spans="1:4" ht="12.75">
      <c r="A705" s="24"/>
      <c r="C705" s="25"/>
      <c r="D705" s="54"/>
    </row>
    <row r="706" spans="1:4" ht="12.75">
      <c r="A706" s="24"/>
      <c r="C706" s="25"/>
      <c r="D706" s="54"/>
    </row>
    <row r="707" spans="1:4" ht="12.75">
      <c r="A707" s="24"/>
      <c r="C707" s="25"/>
      <c r="D707" s="54"/>
    </row>
    <row r="708" spans="1:4" ht="12.75">
      <c r="A708" s="24"/>
      <c r="C708" s="25"/>
      <c r="D708" s="54"/>
    </row>
    <row r="709" spans="1:4" ht="12.75">
      <c r="A709" s="24"/>
      <c r="C709" s="25"/>
      <c r="D709" s="54"/>
    </row>
    <row r="710" spans="1:4" ht="12.75">
      <c r="A710" s="24"/>
      <c r="C710" s="25"/>
      <c r="D710" s="54"/>
    </row>
    <row r="711" spans="1:4" ht="12.75">
      <c r="A711" s="24"/>
      <c r="C711" s="25"/>
      <c r="D711" s="54"/>
    </row>
    <row r="712" spans="1:4" ht="12.75">
      <c r="A712" s="24"/>
      <c r="C712" s="25"/>
      <c r="D712" s="54"/>
    </row>
    <row r="713" spans="1:4" ht="12.75">
      <c r="A713" s="24"/>
      <c r="C713" s="25"/>
      <c r="D713" s="54"/>
    </row>
    <row r="714" spans="1:4" ht="12.75">
      <c r="A714" s="24"/>
      <c r="C714" s="25"/>
      <c r="D714" s="54"/>
    </row>
    <row r="715" spans="1:4" ht="12.75">
      <c r="A715" s="24"/>
      <c r="C715" s="25"/>
      <c r="D715" s="54"/>
    </row>
    <row r="716" spans="1:4" ht="12.75">
      <c r="A716" s="24"/>
      <c r="C716" s="25"/>
      <c r="D716" s="54"/>
    </row>
    <row r="717" spans="1:4" ht="12.75">
      <c r="A717" s="24"/>
      <c r="C717" s="25"/>
      <c r="D717" s="54"/>
    </row>
    <row r="718" spans="1:4" ht="12.75">
      <c r="A718" s="24"/>
      <c r="C718" s="25"/>
      <c r="D718" s="54"/>
    </row>
    <row r="719" spans="1:4" ht="12.75">
      <c r="A719" s="24"/>
      <c r="C719" s="25"/>
      <c r="D719" s="54"/>
    </row>
    <row r="720" spans="1:4" ht="12.75">
      <c r="A720" s="24"/>
      <c r="C720" s="25"/>
      <c r="D720" s="54"/>
    </row>
    <row r="721" spans="1:4" ht="12.75">
      <c r="A721" s="24"/>
      <c r="C721" s="25"/>
      <c r="D721" s="54"/>
    </row>
    <row r="722" spans="1:4" ht="12.75">
      <c r="A722" s="24"/>
      <c r="C722" s="25"/>
      <c r="D722" s="54"/>
    </row>
    <row r="723" spans="1:4" ht="12.75">
      <c r="A723" s="24"/>
      <c r="C723" s="25"/>
      <c r="D723" s="54"/>
    </row>
    <row r="724" spans="1:4" ht="12.75">
      <c r="A724" s="24"/>
      <c r="C724" s="25"/>
      <c r="D724" s="54"/>
    </row>
    <row r="725" spans="1:4" ht="12.75">
      <c r="A725" s="24"/>
      <c r="C725" s="25"/>
      <c r="D725" s="54"/>
    </row>
    <row r="726" spans="1:4" ht="12.75">
      <c r="A726" s="24"/>
      <c r="C726" s="25"/>
      <c r="D726" s="54"/>
    </row>
    <row r="727" spans="1:4" ht="12.75">
      <c r="A727" s="24"/>
      <c r="C727" s="25"/>
      <c r="D727" s="54"/>
    </row>
    <row r="728" spans="1:4" ht="12.75">
      <c r="A728" s="24"/>
      <c r="C728" s="25"/>
      <c r="D728" s="54"/>
    </row>
    <row r="729" spans="1:4" ht="12.75">
      <c r="A729" s="24"/>
      <c r="C729" s="25"/>
      <c r="D729" s="54"/>
    </row>
    <row r="730" spans="1:4" ht="12.75">
      <c r="A730" s="24"/>
      <c r="C730" s="25"/>
      <c r="D730" s="54"/>
    </row>
    <row r="731" spans="1:4" ht="12.75">
      <c r="A731" s="24"/>
      <c r="C731" s="25"/>
      <c r="D731" s="54"/>
    </row>
    <row r="732" spans="1:4" ht="12.75">
      <c r="A732" s="24"/>
      <c r="C732" s="25"/>
      <c r="D732" s="54"/>
    </row>
    <row r="733" spans="1:4" ht="12.75">
      <c r="A733" s="24"/>
      <c r="C733" s="25"/>
      <c r="D733" s="54"/>
    </row>
    <row r="734" spans="1:4" ht="12.75">
      <c r="A734" s="24"/>
      <c r="C734" s="25"/>
      <c r="D734" s="54"/>
    </row>
    <row r="735" spans="1:4" ht="12.75">
      <c r="A735" s="24"/>
      <c r="C735" s="25"/>
      <c r="D735" s="54"/>
    </row>
    <row r="736" spans="1:4" ht="12.75">
      <c r="A736" s="24"/>
      <c r="C736" s="25"/>
      <c r="D736" s="54"/>
    </row>
    <row r="737" spans="1:4" ht="12.75">
      <c r="A737" s="24"/>
      <c r="C737" s="25"/>
      <c r="D737" s="54"/>
    </row>
    <row r="738" spans="1:4" ht="12.75">
      <c r="A738" s="24"/>
      <c r="C738" s="25"/>
      <c r="D738" s="54"/>
    </row>
    <row r="739" spans="1:4" ht="12.75">
      <c r="A739" s="24"/>
      <c r="C739" s="25"/>
      <c r="D739" s="54"/>
    </row>
    <row r="740" spans="1:4" ht="12.75">
      <c r="A740" s="24"/>
      <c r="C740" s="25"/>
      <c r="D740" s="54"/>
    </row>
    <row r="741" spans="1:4" ht="12.75">
      <c r="A741" s="24"/>
      <c r="C741" s="25"/>
      <c r="D741" s="54"/>
    </row>
    <row r="742" spans="1:4" ht="12.75">
      <c r="A742" s="24"/>
      <c r="C742" s="25"/>
      <c r="D742" s="54"/>
    </row>
    <row r="743" spans="1:4" ht="12.75">
      <c r="A743" s="24"/>
      <c r="C743" s="25"/>
      <c r="D743" s="54"/>
    </row>
    <row r="744" spans="1:4" ht="12.75">
      <c r="A744" s="24"/>
      <c r="C744" s="25"/>
      <c r="D744" s="54"/>
    </row>
    <row r="745" spans="1:4" ht="12.75">
      <c r="A745" s="24"/>
      <c r="C745" s="25"/>
      <c r="D745" s="54"/>
    </row>
    <row r="746" spans="1:4" ht="12.75">
      <c r="A746" s="24"/>
      <c r="C746" s="25"/>
      <c r="D746" s="54"/>
    </row>
    <row r="747" spans="1:4" ht="12.75">
      <c r="A747" s="24"/>
      <c r="C747" s="25"/>
      <c r="D747" s="54"/>
    </row>
    <row r="748" spans="1:4" ht="12.75">
      <c r="A748" s="24"/>
      <c r="C748" s="25"/>
      <c r="D748" s="54"/>
    </row>
    <row r="749" spans="1:4" ht="12.75">
      <c r="A749" s="24"/>
      <c r="C749" s="25"/>
      <c r="D749" s="54"/>
    </row>
    <row r="750" spans="1:4" ht="12.75">
      <c r="A750" s="24"/>
      <c r="C750" s="25"/>
      <c r="D750" s="54"/>
    </row>
    <row r="751" spans="1:4" ht="12.75">
      <c r="A751" s="24"/>
      <c r="C751" s="25"/>
      <c r="D751" s="54"/>
    </row>
    <row r="752" spans="1:4" ht="12.75">
      <c r="A752" s="24"/>
      <c r="C752" s="25"/>
      <c r="D752" s="54"/>
    </row>
    <row r="753" spans="1:4" ht="12.75">
      <c r="A753" s="24"/>
      <c r="C753" s="25"/>
      <c r="D753" s="54"/>
    </row>
    <row r="754" spans="1:4" ht="12.75">
      <c r="A754" s="24"/>
      <c r="C754" s="25"/>
      <c r="D754" s="54"/>
    </row>
    <row r="755" spans="1:4" ht="12.75">
      <c r="A755" s="24"/>
      <c r="C755" s="25"/>
      <c r="D755" s="54"/>
    </row>
    <row r="756" spans="1:4" ht="12.75">
      <c r="A756" s="24"/>
      <c r="C756" s="25"/>
      <c r="D756" s="54"/>
    </row>
    <row r="757" spans="1:4" ht="12.75">
      <c r="A757" s="24"/>
      <c r="C757" s="25"/>
      <c r="D757" s="54"/>
    </row>
    <row r="758" spans="1:4" ht="12.75">
      <c r="A758" s="24"/>
      <c r="C758" s="25"/>
      <c r="D758" s="54"/>
    </row>
    <row r="759" spans="1:4" ht="12.75">
      <c r="A759" s="24"/>
      <c r="C759" s="25"/>
      <c r="D759" s="54"/>
    </row>
    <row r="760" spans="1:4" ht="12.75">
      <c r="A760" s="24"/>
      <c r="C760" s="25"/>
      <c r="D760" s="54"/>
    </row>
    <row r="761" spans="1:4" ht="12.75">
      <c r="A761" s="24"/>
      <c r="C761" s="25"/>
      <c r="D761" s="54"/>
    </row>
    <row r="762" spans="1:4" ht="12.75">
      <c r="A762" s="24"/>
      <c r="C762" s="25"/>
      <c r="D762" s="54"/>
    </row>
    <row r="763" spans="1:4" ht="12.75">
      <c r="A763" s="24"/>
      <c r="C763" s="25"/>
      <c r="D763" s="54"/>
    </row>
    <row r="764" spans="1:4" ht="12.75">
      <c r="A764" s="24"/>
      <c r="C764" s="25"/>
      <c r="D764" s="54"/>
    </row>
    <row r="765" spans="1:4" ht="12.75">
      <c r="A765" s="24"/>
      <c r="C765" s="25"/>
      <c r="D765" s="54"/>
    </row>
    <row r="766" spans="1:4" ht="12.75">
      <c r="A766" s="24"/>
      <c r="C766" s="25"/>
      <c r="D766" s="54"/>
    </row>
    <row r="767" spans="1:4" ht="12.75">
      <c r="A767" s="24"/>
      <c r="C767" s="25"/>
      <c r="D767" s="54"/>
    </row>
    <row r="768" spans="1:4" ht="12.75">
      <c r="A768" s="24"/>
      <c r="C768" s="25"/>
      <c r="D768" s="54"/>
    </row>
    <row r="769" spans="1:4" ht="12.75">
      <c r="A769" s="24"/>
      <c r="C769" s="25"/>
      <c r="D769" s="54"/>
    </row>
    <row r="770" spans="1:4" ht="12.75">
      <c r="A770" s="24"/>
      <c r="C770" s="25"/>
      <c r="D770" s="54"/>
    </row>
    <row r="771" spans="1:4" ht="12.75">
      <c r="A771" s="24"/>
      <c r="C771" s="25"/>
      <c r="D771" s="54"/>
    </row>
    <row r="772" spans="1:4" ht="12.75">
      <c r="A772" s="24"/>
      <c r="C772" s="25"/>
      <c r="D772" s="54"/>
    </row>
    <row r="773" spans="1:4" ht="12.75">
      <c r="A773" s="24"/>
      <c r="C773" s="25"/>
      <c r="D773" s="54"/>
    </row>
    <row r="774" spans="1:4" ht="12.75">
      <c r="A774" s="24"/>
      <c r="C774" s="25"/>
      <c r="D774" s="54"/>
    </row>
    <row r="775" spans="1:4" ht="12.75">
      <c r="A775" s="24"/>
      <c r="C775" s="25"/>
      <c r="D775" s="54"/>
    </row>
    <row r="776" spans="1:4" ht="12.75">
      <c r="A776" s="24"/>
      <c r="C776" s="25"/>
      <c r="D776" s="54"/>
    </row>
    <row r="777" spans="1:4" ht="12.75">
      <c r="A777" s="24"/>
      <c r="C777" s="25"/>
      <c r="D777" s="54"/>
    </row>
    <row r="778" spans="1:4" ht="12.75">
      <c r="A778" s="24"/>
      <c r="C778" s="25"/>
      <c r="D778" s="54"/>
    </row>
    <row r="779" spans="1:4" ht="12.75">
      <c r="A779" s="24"/>
      <c r="C779" s="25"/>
      <c r="D779" s="54"/>
    </row>
    <row r="780" spans="1:4" ht="12.75">
      <c r="A780" s="24"/>
      <c r="C780" s="25"/>
      <c r="D780" s="54"/>
    </row>
    <row r="781" spans="1:4" ht="12.75">
      <c r="A781" s="24"/>
      <c r="C781" s="25"/>
      <c r="D781" s="54"/>
    </row>
    <row r="782" spans="1:4" ht="12.75">
      <c r="A782" s="24"/>
      <c r="C782" s="25"/>
      <c r="D782" s="54"/>
    </row>
    <row r="783" spans="1:4" ht="12.75">
      <c r="A783" s="24"/>
      <c r="C783" s="25"/>
      <c r="D783" s="54"/>
    </row>
    <row r="784" spans="1:4" ht="12.75">
      <c r="A784" s="24"/>
      <c r="C784" s="25"/>
      <c r="D784" s="54"/>
    </row>
    <row r="785" spans="1:4" ht="12.75">
      <c r="A785" s="24"/>
      <c r="C785" s="25"/>
      <c r="D785" s="54"/>
    </row>
    <row r="786" spans="1:4" ht="12.75">
      <c r="A786" s="24"/>
      <c r="C786" s="25"/>
      <c r="D786" s="54"/>
    </row>
    <row r="787" spans="1:4" ht="12.75">
      <c r="A787" s="24"/>
      <c r="C787" s="25"/>
      <c r="D787" s="54"/>
    </row>
    <row r="788" spans="1:4" ht="12.75">
      <c r="A788" s="24"/>
      <c r="C788" s="25"/>
      <c r="D788" s="54"/>
    </row>
    <row r="789" spans="1:4" ht="12.75">
      <c r="A789" s="24"/>
      <c r="C789" s="25"/>
      <c r="D789" s="54"/>
    </row>
    <row r="790" spans="1:4" ht="12.75">
      <c r="A790" s="24"/>
      <c r="C790" s="25"/>
      <c r="D790" s="54"/>
    </row>
    <row r="791" spans="1:4" ht="12.75">
      <c r="A791" s="24"/>
      <c r="C791" s="25"/>
      <c r="D791" s="54"/>
    </row>
    <row r="792" spans="1:4" ht="12.75">
      <c r="A792" s="24"/>
      <c r="C792" s="25"/>
      <c r="D792" s="54"/>
    </row>
    <row r="793" spans="1:4" ht="12.75">
      <c r="A793" s="24"/>
      <c r="C793" s="25"/>
      <c r="D793" s="54"/>
    </row>
    <row r="794" spans="1:4" ht="12.75">
      <c r="A794" s="24"/>
      <c r="C794" s="25"/>
      <c r="D794" s="54"/>
    </row>
    <row r="795" spans="1:4" ht="12.75">
      <c r="A795" s="24"/>
      <c r="C795" s="25"/>
      <c r="D795" s="54"/>
    </row>
    <row r="796" spans="1:4" ht="12.75">
      <c r="A796" s="24"/>
      <c r="C796" s="25"/>
      <c r="D796" s="54"/>
    </row>
    <row r="797" spans="1:4" ht="12.75">
      <c r="A797" s="24"/>
      <c r="C797" s="25"/>
      <c r="D797" s="54"/>
    </row>
    <row r="798" spans="1:4" ht="12.75">
      <c r="A798" s="24"/>
      <c r="C798" s="25"/>
      <c r="D798" s="54"/>
    </row>
    <row r="799" spans="1:4" ht="12.75">
      <c r="A799" s="24"/>
      <c r="C799" s="25"/>
      <c r="D799" s="54"/>
    </row>
    <row r="800" spans="1:4" ht="12.75">
      <c r="A800" s="24"/>
      <c r="C800" s="25"/>
      <c r="D800" s="54"/>
    </row>
    <row r="801" spans="1:4" ht="12.75">
      <c r="A801" s="24"/>
      <c r="C801" s="25"/>
      <c r="D801" s="54"/>
    </row>
    <row r="802" spans="1:4" ht="12.75">
      <c r="A802" s="24"/>
      <c r="C802" s="25"/>
      <c r="D802" s="54"/>
    </row>
    <row r="803" spans="1:4" ht="12.75">
      <c r="A803" s="24"/>
      <c r="C803" s="25"/>
      <c r="D803" s="54"/>
    </row>
    <row r="804" spans="1:4" ht="12.75">
      <c r="A804" s="24"/>
      <c r="C804" s="25"/>
      <c r="D804" s="54"/>
    </row>
    <row r="805" spans="1:4" ht="12.75">
      <c r="A805" s="24"/>
      <c r="C805" s="25"/>
      <c r="D805" s="54"/>
    </row>
    <row r="806" spans="1:4" ht="12.75">
      <c r="A806" s="24"/>
      <c r="C806" s="25"/>
      <c r="D806" s="54"/>
    </row>
    <row r="807" spans="1:4" ht="12.75">
      <c r="A807" s="24"/>
      <c r="C807" s="25"/>
      <c r="D807" s="54"/>
    </row>
    <row r="808" spans="1:4" ht="12.75">
      <c r="A808" s="24"/>
      <c r="C808" s="25"/>
      <c r="D808" s="54"/>
    </row>
    <row r="809" spans="1:4" ht="12.75">
      <c r="A809" s="24"/>
      <c r="C809" s="25"/>
      <c r="D809" s="54"/>
    </row>
    <row r="810" spans="1:4" ht="12.75">
      <c r="A810" s="24"/>
      <c r="C810" s="25"/>
      <c r="D810" s="54"/>
    </row>
    <row r="811" spans="1:4" ht="12.75">
      <c r="A811" s="24"/>
      <c r="C811" s="25"/>
      <c r="D811" s="54"/>
    </row>
    <row r="812" spans="1:4" ht="12.75">
      <c r="A812" s="24"/>
      <c r="C812" s="25"/>
      <c r="D812" s="54"/>
    </row>
    <row r="813" spans="1:4" ht="12.75">
      <c r="A813" s="24"/>
      <c r="C813" s="25"/>
      <c r="D813" s="54"/>
    </row>
    <row r="814" spans="1:4" ht="12.75">
      <c r="A814" s="24"/>
      <c r="C814" s="25"/>
      <c r="D814" s="54"/>
    </row>
    <row r="815" spans="1:4" ht="12.75">
      <c r="A815" s="24"/>
      <c r="C815" s="25"/>
      <c r="D815" s="54"/>
    </row>
    <row r="816" spans="1:4" ht="12.75">
      <c r="A816" s="24"/>
      <c r="C816" s="25"/>
      <c r="D816" s="54"/>
    </row>
    <row r="817" spans="1:4" ht="12.75">
      <c r="A817" s="24"/>
      <c r="C817" s="25"/>
      <c r="D817" s="54"/>
    </row>
  </sheetData>
  <sheetProtection/>
  <mergeCells count="38">
    <mergeCell ref="B265:C265"/>
    <mergeCell ref="B273:C273"/>
    <mergeCell ref="A233:B233"/>
    <mergeCell ref="A127:B127"/>
    <mergeCell ref="A132:D132"/>
    <mergeCell ref="B298:C298"/>
    <mergeCell ref="A151:D151"/>
    <mergeCell ref="A172:D172"/>
    <mergeCell ref="B296:C296"/>
    <mergeCell ref="B297:C297"/>
    <mergeCell ref="A270:D270"/>
    <mergeCell ref="B293:C293"/>
    <mergeCell ref="A276:D276"/>
    <mergeCell ref="A278:D278"/>
    <mergeCell ref="A282:D282"/>
    <mergeCell ref="B286:C286"/>
    <mergeCell ref="A287:D287"/>
    <mergeCell ref="A289:D289"/>
    <mergeCell ref="A100:D100"/>
    <mergeCell ref="A267:B267"/>
    <mergeCell ref="A122:B122"/>
    <mergeCell ref="A186:D186"/>
    <mergeCell ref="B208:C208"/>
    <mergeCell ref="A209:D209"/>
    <mergeCell ref="B120:C120"/>
    <mergeCell ref="A121:D121"/>
    <mergeCell ref="A153:D153"/>
    <mergeCell ref="A234:D234"/>
    <mergeCell ref="B148:C148"/>
    <mergeCell ref="A124:B124"/>
    <mergeCell ref="A3:D3"/>
    <mergeCell ref="A5:D5"/>
    <mergeCell ref="A45:D45"/>
    <mergeCell ref="A56:D56"/>
    <mergeCell ref="B76:C76"/>
    <mergeCell ref="A77:D77"/>
    <mergeCell ref="A129:B129"/>
    <mergeCell ref="A99:B99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99" r:id="rId1"/>
  <headerFooter alignWithMargins="0">
    <oddFooter>&amp;CStrona &amp;P z &amp;N</oddFooter>
  </headerFooter>
  <rowBreaks count="2" manualBreakCount="2">
    <brk id="76" max="3" man="1"/>
    <brk id="132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20"/>
  <sheetViews>
    <sheetView view="pageBreakPreview" zoomScaleSheetLayoutView="100" zoomScalePageLayoutView="0" workbookViewId="0" topLeftCell="A13">
      <selection activeCell="P10" sqref="P10"/>
    </sheetView>
  </sheetViews>
  <sheetFormatPr defaultColWidth="9.140625" defaultRowHeight="12.75"/>
  <cols>
    <col min="1" max="1" width="4.57421875" style="4" customWidth="1"/>
    <col min="2" max="2" width="14.8515625" style="309" customWidth="1"/>
    <col min="3" max="3" width="14.00390625" style="4" customWidth="1"/>
    <col min="4" max="4" width="21.8515625" style="8" customWidth="1"/>
    <col min="5" max="5" width="23.28125" style="4" customWidth="1"/>
    <col min="6" max="6" width="13.57421875" style="4" customWidth="1"/>
    <col min="7" max="7" width="13.7109375" style="6" customWidth="1"/>
    <col min="8" max="8" width="13.140625" style="4" customWidth="1"/>
    <col min="9" max="9" width="11.57421875" style="6" customWidth="1"/>
    <col min="10" max="10" width="11.421875" style="4" customWidth="1"/>
    <col min="11" max="11" width="15.140625" style="4" customWidth="1"/>
    <col min="12" max="12" width="14.57421875" style="35" customWidth="1"/>
    <col min="13" max="13" width="9.421875" style="4" customWidth="1"/>
    <col min="14" max="14" width="11.421875" style="4" customWidth="1"/>
    <col min="15" max="15" width="10.7109375" style="4" customWidth="1"/>
    <col min="16" max="16" width="14.7109375" style="4" customWidth="1"/>
    <col min="17" max="17" width="13.28125" style="4" customWidth="1"/>
    <col min="18" max="20" width="15.00390625" style="4" customWidth="1"/>
    <col min="21" max="21" width="15.57421875" style="4" customWidth="1"/>
    <col min="22" max="22" width="10.7109375" style="4" customWidth="1"/>
    <col min="23" max="24" width="8.00390625" style="4" customWidth="1"/>
    <col min="25" max="16384" width="9.140625" style="4" customWidth="1"/>
  </cols>
  <sheetData>
    <row r="1" spans="1:10" ht="18">
      <c r="A1" s="5" t="s">
        <v>107</v>
      </c>
      <c r="I1" s="410"/>
      <c r="J1" s="410"/>
    </row>
    <row r="2" ht="13.5" thickBot="1"/>
    <row r="3" spans="1:24" s="12" customFormat="1" ht="23.25" customHeight="1">
      <c r="A3" s="411" t="s">
        <v>640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08"/>
      <c r="N3" s="408"/>
      <c r="O3" s="408"/>
      <c r="P3" s="408"/>
      <c r="Q3" s="408"/>
      <c r="R3" s="408"/>
      <c r="S3" s="408"/>
      <c r="T3" s="408"/>
      <c r="U3" s="408"/>
      <c r="V3" s="409"/>
      <c r="W3" s="297"/>
      <c r="X3" s="297"/>
    </row>
    <row r="4" spans="1:24" s="12" customFormat="1" ht="12.75" customHeight="1" thickBot="1">
      <c r="A4" s="412" t="s">
        <v>26</v>
      </c>
      <c r="B4" s="413" t="s">
        <v>671</v>
      </c>
      <c r="C4" s="374" t="s">
        <v>27</v>
      </c>
      <c r="D4" s="374" t="s">
        <v>28</v>
      </c>
      <c r="E4" s="374" t="s">
        <v>29</v>
      </c>
      <c r="F4" s="374" t="s">
        <v>30</v>
      </c>
      <c r="G4" s="374" t="s">
        <v>17</v>
      </c>
      <c r="H4" s="374" t="s">
        <v>78</v>
      </c>
      <c r="I4" s="374" t="s">
        <v>31</v>
      </c>
      <c r="J4" s="374" t="s">
        <v>18</v>
      </c>
      <c r="K4" s="374" t="s">
        <v>19</v>
      </c>
      <c r="L4" s="374" t="s">
        <v>20</v>
      </c>
      <c r="M4" s="374" t="s">
        <v>79</v>
      </c>
      <c r="N4" s="374" t="s">
        <v>80</v>
      </c>
      <c r="O4" s="374" t="s">
        <v>22</v>
      </c>
      <c r="P4" s="374" t="s">
        <v>21</v>
      </c>
      <c r="Q4" s="374" t="s">
        <v>643</v>
      </c>
      <c r="R4" s="374" t="s">
        <v>81</v>
      </c>
      <c r="S4" s="374"/>
      <c r="T4" s="374" t="s">
        <v>82</v>
      </c>
      <c r="U4" s="374"/>
      <c r="V4" s="414" t="s">
        <v>641</v>
      </c>
      <c r="W4" s="298"/>
      <c r="X4" s="298"/>
    </row>
    <row r="5" spans="1:22" s="12" customFormat="1" ht="18.75" customHeight="1" thickBot="1">
      <c r="A5" s="412"/>
      <c r="B5" s="413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414"/>
    </row>
    <row r="6" spans="1:22" s="12" customFormat="1" ht="34.5" customHeight="1" thickBot="1">
      <c r="A6" s="412"/>
      <c r="B6" s="413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" t="s">
        <v>32</v>
      </c>
      <c r="S6" s="3" t="s">
        <v>33</v>
      </c>
      <c r="T6" s="3" t="s">
        <v>32</v>
      </c>
      <c r="U6" s="3" t="s">
        <v>33</v>
      </c>
      <c r="V6" s="414"/>
    </row>
    <row r="7" spans="1:22" s="12" customFormat="1" ht="24.75" customHeight="1">
      <c r="A7" s="262" t="s">
        <v>561</v>
      </c>
      <c r="B7" s="304" t="s">
        <v>672</v>
      </c>
      <c r="C7" s="290" t="s">
        <v>564</v>
      </c>
      <c r="D7" s="262" t="s">
        <v>565</v>
      </c>
      <c r="E7" s="262">
        <v>410052333</v>
      </c>
      <c r="F7" s="262" t="s">
        <v>675</v>
      </c>
      <c r="G7" s="262" t="s">
        <v>566</v>
      </c>
      <c r="H7" s="262">
        <v>2490</v>
      </c>
      <c r="I7" s="262">
        <v>1967</v>
      </c>
      <c r="J7" s="262" t="s">
        <v>567</v>
      </c>
      <c r="K7" s="262">
        <v>9</v>
      </c>
      <c r="L7" s="262">
        <v>1920</v>
      </c>
      <c r="M7" s="262">
        <v>4350</v>
      </c>
      <c r="N7" s="262" t="s">
        <v>249</v>
      </c>
      <c r="O7" s="262"/>
      <c r="P7" s="262" t="s">
        <v>138</v>
      </c>
      <c r="Q7" s="291"/>
      <c r="R7" s="262" t="s">
        <v>644</v>
      </c>
      <c r="S7" s="262" t="s">
        <v>645</v>
      </c>
      <c r="T7" s="262"/>
      <c r="U7" s="262"/>
      <c r="V7" s="292"/>
    </row>
    <row r="8" spans="1:22" s="12" customFormat="1" ht="24.75" customHeight="1">
      <c r="A8" s="262" t="s">
        <v>568</v>
      </c>
      <c r="B8" s="304" t="s">
        <v>672</v>
      </c>
      <c r="C8" s="290" t="s">
        <v>569</v>
      </c>
      <c r="D8" s="262" t="s">
        <v>570</v>
      </c>
      <c r="E8" s="262" t="s">
        <v>571</v>
      </c>
      <c r="F8" s="262" t="s">
        <v>572</v>
      </c>
      <c r="G8" s="262" t="s">
        <v>573</v>
      </c>
      <c r="H8" s="262">
        <v>4116</v>
      </c>
      <c r="I8" s="262">
        <v>2004</v>
      </c>
      <c r="J8" s="262">
        <v>2004</v>
      </c>
      <c r="K8" s="262">
        <v>42</v>
      </c>
      <c r="L8" s="262">
        <v>4300</v>
      </c>
      <c r="M8" s="262">
        <v>19500</v>
      </c>
      <c r="N8" s="262" t="s">
        <v>249</v>
      </c>
      <c r="O8" s="2" t="s">
        <v>679</v>
      </c>
      <c r="P8" s="262" t="s">
        <v>138</v>
      </c>
      <c r="Q8" s="291">
        <v>25400</v>
      </c>
      <c r="R8" s="262" t="s">
        <v>646</v>
      </c>
      <c r="S8" s="262" t="s">
        <v>647</v>
      </c>
      <c r="T8" s="262" t="s">
        <v>646</v>
      </c>
      <c r="U8" s="262" t="s">
        <v>647</v>
      </c>
      <c r="V8" s="292"/>
    </row>
    <row r="9" spans="1:22" s="12" customFormat="1" ht="24.75" customHeight="1">
      <c r="A9" s="262" t="s">
        <v>574</v>
      </c>
      <c r="B9" s="304" t="s">
        <v>672</v>
      </c>
      <c r="C9" s="290" t="s">
        <v>575</v>
      </c>
      <c r="D9" s="262" t="s">
        <v>576</v>
      </c>
      <c r="E9" s="262" t="s">
        <v>577</v>
      </c>
      <c r="F9" s="262" t="s">
        <v>578</v>
      </c>
      <c r="G9" s="262" t="s">
        <v>566</v>
      </c>
      <c r="H9" s="262">
        <v>1998</v>
      </c>
      <c r="I9" s="262">
        <v>1997</v>
      </c>
      <c r="J9" s="262" t="s">
        <v>579</v>
      </c>
      <c r="K9" s="262">
        <v>5</v>
      </c>
      <c r="L9" s="262">
        <v>850</v>
      </c>
      <c r="M9" s="262">
        <v>2550</v>
      </c>
      <c r="N9" s="262" t="s">
        <v>249</v>
      </c>
      <c r="O9" s="262"/>
      <c r="P9" s="262" t="s">
        <v>138</v>
      </c>
      <c r="Q9" s="291"/>
      <c r="R9" s="262" t="s">
        <v>648</v>
      </c>
      <c r="S9" s="262" t="s">
        <v>649</v>
      </c>
      <c r="T9" s="262"/>
      <c r="U9" s="262"/>
      <c r="V9" s="292"/>
    </row>
    <row r="10" spans="1:22" s="12" customFormat="1" ht="24.75" customHeight="1">
      <c r="A10" s="293" t="s">
        <v>580</v>
      </c>
      <c r="B10" s="304" t="s">
        <v>673</v>
      </c>
      <c r="C10" s="290" t="s">
        <v>581</v>
      </c>
      <c r="D10" s="290" t="s">
        <v>582</v>
      </c>
      <c r="E10" s="290" t="s">
        <v>583</v>
      </c>
      <c r="F10" s="290" t="s">
        <v>584</v>
      </c>
      <c r="G10" s="290" t="s">
        <v>566</v>
      </c>
      <c r="H10" s="290">
        <v>11100</v>
      </c>
      <c r="I10" s="290">
        <v>1995</v>
      </c>
      <c r="J10" s="290" t="s">
        <v>585</v>
      </c>
      <c r="K10" s="290">
        <v>6</v>
      </c>
      <c r="L10" s="290"/>
      <c r="M10" s="290">
        <v>16550</v>
      </c>
      <c r="N10" s="290" t="s">
        <v>586</v>
      </c>
      <c r="O10" s="290"/>
      <c r="P10" s="290" t="s">
        <v>138</v>
      </c>
      <c r="Q10" s="303"/>
      <c r="R10" s="290" t="s">
        <v>650</v>
      </c>
      <c r="S10" s="290" t="s">
        <v>651</v>
      </c>
      <c r="T10" s="262"/>
      <c r="U10" s="262"/>
      <c r="V10" s="292"/>
    </row>
    <row r="11" spans="1:22" s="12" customFormat="1" ht="24.75" customHeight="1">
      <c r="A11" s="262" t="s">
        <v>587</v>
      </c>
      <c r="B11" s="304" t="s">
        <v>673</v>
      </c>
      <c r="C11" s="290" t="s">
        <v>588</v>
      </c>
      <c r="D11" s="262" t="s">
        <v>589</v>
      </c>
      <c r="E11" s="262" t="s">
        <v>590</v>
      </c>
      <c r="F11" s="262" t="s">
        <v>591</v>
      </c>
      <c r="G11" s="262" t="s">
        <v>652</v>
      </c>
      <c r="H11" s="262">
        <v>2287</v>
      </c>
      <c r="I11" s="262">
        <v>2007</v>
      </c>
      <c r="J11" s="262" t="s">
        <v>592</v>
      </c>
      <c r="K11" s="262">
        <v>7</v>
      </c>
      <c r="L11" s="262">
        <v>1050</v>
      </c>
      <c r="M11" s="262">
        <v>3300</v>
      </c>
      <c r="N11" s="262" t="s">
        <v>138</v>
      </c>
      <c r="O11" s="262"/>
      <c r="P11" s="262" t="s">
        <v>138</v>
      </c>
      <c r="Q11" s="291"/>
      <c r="R11" s="262" t="s">
        <v>653</v>
      </c>
      <c r="S11" s="262" t="s">
        <v>654</v>
      </c>
      <c r="T11" s="262"/>
      <c r="U11" s="262"/>
      <c r="V11" s="292"/>
    </row>
    <row r="12" spans="1:22" s="12" customFormat="1" ht="24.75" customHeight="1">
      <c r="A12" s="262" t="s">
        <v>593</v>
      </c>
      <c r="B12" s="304" t="s">
        <v>673</v>
      </c>
      <c r="C12" s="290" t="s">
        <v>594</v>
      </c>
      <c r="D12" s="262" t="s">
        <v>595</v>
      </c>
      <c r="E12" s="262" t="s">
        <v>596</v>
      </c>
      <c r="F12" s="290" t="s">
        <v>597</v>
      </c>
      <c r="G12" s="290" t="s">
        <v>598</v>
      </c>
      <c r="H12" s="290">
        <v>1995</v>
      </c>
      <c r="I12" s="290">
        <v>2007</v>
      </c>
      <c r="J12" s="290"/>
      <c r="K12" s="290">
        <v>3</v>
      </c>
      <c r="L12" s="290"/>
      <c r="M12" s="290">
        <v>2770</v>
      </c>
      <c r="N12" s="290" t="s">
        <v>586</v>
      </c>
      <c r="O12" s="290"/>
      <c r="P12" s="290" t="s">
        <v>138</v>
      </c>
      <c r="Q12" s="303"/>
      <c r="R12" s="290" t="s">
        <v>655</v>
      </c>
      <c r="S12" s="290" t="s">
        <v>656</v>
      </c>
      <c r="T12" s="290"/>
      <c r="U12" s="290"/>
      <c r="V12" s="292"/>
    </row>
    <row r="13" spans="1:23" s="12" customFormat="1" ht="24.75" customHeight="1">
      <c r="A13" s="262" t="s">
        <v>599</v>
      </c>
      <c r="B13" s="304" t="s">
        <v>673</v>
      </c>
      <c r="C13" s="290" t="s">
        <v>600</v>
      </c>
      <c r="D13" s="262" t="s">
        <v>601</v>
      </c>
      <c r="E13" s="262" t="s">
        <v>602</v>
      </c>
      <c r="F13" s="262" t="s">
        <v>603</v>
      </c>
      <c r="G13" s="262" t="s">
        <v>604</v>
      </c>
      <c r="H13" s="262"/>
      <c r="I13" s="262">
        <v>2013</v>
      </c>
      <c r="J13" s="262" t="s">
        <v>605</v>
      </c>
      <c r="K13" s="358" t="s">
        <v>323</v>
      </c>
      <c r="L13" s="262"/>
      <c r="M13" s="262">
        <v>750</v>
      </c>
      <c r="N13" s="262" t="s">
        <v>586</v>
      </c>
      <c r="O13" s="262"/>
      <c r="P13" s="262" t="s">
        <v>138</v>
      </c>
      <c r="Q13" s="291"/>
      <c r="R13" s="262" t="s">
        <v>657</v>
      </c>
      <c r="S13" s="262" t="s">
        <v>658</v>
      </c>
      <c r="T13" s="262"/>
      <c r="U13" s="262"/>
      <c r="V13" s="294"/>
      <c r="W13" s="295"/>
    </row>
    <row r="14" spans="1:22" s="12" customFormat="1" ht="30" customHeight="1">
      <c r="A14" s="262" t="s">
        <v>606</v>
      </c>
      <c r="B14" s="304" t="s">
        <v>674</v>
      </c>
      <c r="C14" s="290" t="s">
        <v>607</v>
      </c>
      <c r="D14" s="262" t="s">
        <v>608</v>
      </c>
      <c r="E14" s="262" t="s">
        <v>609</v>
      </c>
      <c r="F14" s="262" t="s">
        <v>610</v>
      </c>
      <c r="G14" s="262" t="s">
        <v>604</v>
      </c>
      <c r="H14" s="262"/>
      <c r="I14" s="262">
        <v>2014</v>
      </c>
      <c r="J14" s="262" t="s">
        <v>611</v>
      </c>
      <c r="K14" s="358" t="s">
        <v>323</v>
      </c>
      <c r="L14" s="262"/>
      <c r="M14" s="262">
        <v>750</v>
      </c>
      <c r="N14" s="262" t="s">
        <v>586</v>
      </c>
      <c r="O14" s="262"/>
      <c r="P14" s="262" t="s">
        <v>138</v>
      </c>
      <c r="Q14" s="291"/>
      <c r="R14" s="262" t="s">
        <v>659</v>
      </c>
      <c r="S14" s="262" t="s">
        <v>660</v>
      </c>
      <c r="T14" s="262"/>
      <c r="U14" s="262"/>
      <c r="V14" s="292"/>
    </row>
    <row r="15" spans="1:22" s="12" customFormat="1" ht="31.5" customHeight="1">
      <c r="A15" s="262" t="s">
        <v>612</v>
      </c>
      <c r="B15" s="304" t="s">
        <v>673</v>
      </c>
      <c r="C15" s="290" t="s">
        <v>613</v>
      </c>
      <c r="D15" s="262" t="s">
        <v>614</v>
      </c>
      <c r="E15" s="262" t="s">
        <v>615</v>
      </c>
      <c r="F15" s="262" t="s">
        <v>616</v>
      </c>
      <c r="G15" s="262" t="s">
        <v>604</v>
      </c>
      <c r="H15" s="262"/>
      <c r="I15" s="262">
        <v>2015</v>
      </c>
      <c r="J15" s="262">
        <v>2015</v>
      </c>
      <c r="K15" s="358" t="s">
        <v>323</v>
      </c>
      <c r="L15" s="262"/>
      <c r="M15" s="262">
        <v>450</v>
      </c>
      <c r="N15" s="262" t="s">
        <v>138</v>
      </c>
      <c r="O15" s="262"/>
      <c r="P15" s="262" t="s">
        <v>138</v>
      </c>
      <c r="Q15" s="291"/>
      <c r="R15" s="262" t="s">
        <v>661</v>
      </c>
      <c r="S15" s="262" t="s">
        <v>662</v>
      </c>
      <c r="T15" s="262"/>
      <c r="U15" s="262"/>
      <c r="V15" s="292"/>
    </row>
    <row r="16" spans="1:22" s="308" customFormat="1" ht="24.75" customHeight="1">
      <c r="A16" s="290" t="s">
        <v>617</v>
      </c>
      <c r="B16" s="304" t="s">
        <v>673</v>
      </c>
      <c r="C16" s="290" t="s">
        <v>618</v>
      </c>
      <c r="D16" s="305" t="s">
        <v>619</v>
      </c>
      <c r="E16" s="290" t="s">
        <v>620</v>
      </c>
      <c r="F16" s="290" t="s">
        <v>621</v>
      </c>
      <c r="G16" s="290" t="s">
        <v>622</v>
      </c>
      <c r="H16" s="290">
        <v>5861</v>
      </c>
      <c r="I16" s="290">
        <v>1995</v>
      </c>
      <c r="J16" s="290" t="s">
        <v>623</v>
      </c>
      <c r="K16" s="290">
        <v>8</v>
      </c>
      <c r="L16" s="290"/>
      <c r="M16" s="290">
        <v>13000</v>
      </c>
      <c r="N16" s="290" t="s">
        <v>138</v>
      </c>
      <c r="O16" s="290"/>
      <c r="P16" s="290" t="s">
        <v>138</v>
      </c>
      <c r="Q16" s="306"/>
      <c r="R16" s="290" t="s">
        <v>663</v>
      </c>
      <c r="S16" s="290" t="s">
        <v>664</v>
      </c>
      <c r="T16" s="290"/>
      <c r="U16" s="290"/>
      <c r="V16" s="307"/>
    </row>
    <row r="17" spans="1:22" s="308" customFormat="1" ht="29.25" customHeight="1">
      <c r="A17" s="290" t="s">
        <v>624</v>
      </c>
      <c r="B17" s="304" t="s">
        <v>673</v>
      </c>
      <c r="C17" s="290" t="s">
        <v>625</v>
      </c>
      <c r="D17" s="290" t="s">
        <v>626</v>
      </c>
      <c r="E17" s="290" t="s">
        <v>627</v>
      </c>
      <c r="F17" s="290" t="s">
        <v>628</v>
      </c>
      <c r="G17" s="290" t="s">
        <v>622</v>
      </c>
      <c r="H17" s="290">
        <v>6174</v>
      </c>
      <c r="I17" s="290">
        <v>1998</v>
      </c>
      <c r="J17" s="290" t="s">
        <v>629</v>
      </c>
      <c r="K17" s="290">
        <v>6</v>
      </c>
      <c r="L17" s="290"/>
      <c r="M17" s="290">
        <v>7500</v>
      </c>
      <c r="N17" s="290" t="s">
        <v>138</v>
      </c>
      <c r="O17" s="290"/>
      <c r="P17" s="290" t="s">
        <v>138</v>
      </c>
      <c r="Q17" s="306"/>
      <c r="R17" s="290" t="s">
        <v>665</v>
      </c>
      <c r="S17" s="290" t="s">
        <v>666</v>
      </c>
      <c r="T17" s="290"/>
      <c r="U17" s="290"/>
      <c r="V17" s="307"/>
    </row>
    <row r="18" spans="1:22" s="308" customFormat="1" ht="30" customHeight="1">
      <c r="A18" s="290" t="s">
        <v>630</v>
      </c>
      <c r="B18" s="304" t="s">
        <v>672</v>
      </c>
      <c r="C18" s="290" t="s">
        <v>631</v>
      </c>
      <c r="D18" s="290" t="s">
        <v>632</v>
      </c>
      <c r="E18" s="290">
        <v>4500012360</v>
      </c>
      <c r="F18" s="290" t="s">
        <v>633</v>
      </c>
      <c r="G18" s="290" t="s">
        <v>622</v>
      </c>
      <c r="H18" s="290">
        <v>8484</v>
      </c>
      <c r="I18" s="290">
        <v>1971</v>
      </c>
      <c r="J18" s="290" t="s">
        <v>634</v>
      </c>
      <c r="K18" s="290">
        <v>6</v>
      </c>
      <c r="L18" s="290">
        <v>4400</v>
      </c>
      <c r="M18" s="290">
        <v>11000</v>
      </c>
      <c r="N18" s="290" t="s">
        <v>138</v>
      </c>
      <c r="O18" s="290"/>
      <c r="P18" s="290" t="s">
        <v>138</v>
      </c>
      <c r="Q18" s="306"/>
      <c r="R18" s="290" t="s">
        <v>667</v>
      </c>
      <c r="S18" s="290" t="s">
        <v>668</v>
      </c>
      <c r="T18" s="290"/>
      <c r="U18" s="290"/>
      <c r="V18" s="310"/>
    </row>
    <row r="19" spans="1:22" s="12" customFormat="1" ht="30" customHeight="1">
      <c r="A19" s="262" t="s">
        <v>635</v>
      </c>
      <c r="B19" s="304" t="s">
        <v>673</v>
      </c>
      <c r="C19" s="290" t="s">
        <v>636</v>
      </c>
      <c r="D19" s="262" t="s">
        <v>637</v>
      </c>
      <c r="E19" s="262" t="s">
        <v>638</v>
      </c>
      <c r="F19" s="262" t="s">
        <v>639</v>
      </c>
      <c r="G19" s="262" t="s">
        <v>604</v>
      </c>
      <c r="H19" s="358" t="s">
        <v>323</v>
      </c>
      <c r="I19" s="262">
        <v>2010</v>
      </c>
      <c r="J19" s="262"/>
      <c r="K19" s="358" t="s">
        <v>323</v>
      </c>
      <c r="L19" s="262"/>
      <c r="M19" s="262">
        <v>650</v>
      </c>
      <c r="N19" s="262" t="s">
        <v>138</v>
      </c>
      <c r="O19" s="262"/>
      <c r="P19" s="262" t="s">
        <v>138</v>
      </c>
      <c r="Q19" s="296"/>
      <c r="R19" s="262" t="s">
        <v>669</v>
      </c>
      <c r="S19" s="262" t="s">
        <v>670</v>
      </c>
      <c r="T19" s="262"/>
      <c r="U19" s="262"/>
      <c r="V19" s="17"/>
    </row>
    <row r="20" spans="1:22" s="12" customFormat="1" ht="30" customHeight="1">
      <c r="A20" s="262" t="s">
        <v>686</v>
      </c>
      <c r="B20" s="304" t="s">
        <v>673</v>
      </c>
      <c r="C20" s="158" t="s">
        <v>687</v>
      </c>
      <c r="D20" s="2" t="s">
        <v>688</v>
      </c>
      <c r="E20" s="2" t="s">
        <v>689</v>
      </c>
      <c r="F20" s="2" t="s">
        <v>690</v>
      </c>
      <c r="G20" s="2" t="s">
        <v>691</v>
      </c>
      <c r="H20" s="262">
        <v>1598</v>
      </c>
      <c r="I20" s="262">
        <v>2019</v>
      </c>
      <c r="J20" s="2" t="s">
        <v>692</v>
      </c>
      <c r="K20" s="262">
        <v>5</v>
      </c>
      <c r="L20" s="262"/>
      <c r="M20" s="262">
        <v>650</v>
      </c>
      <c r="N20" s="262" t="s">
        <v>138</v>
      </c>
      <c r="O20" s="262"/>
      <c r="P20" s="262" t="s">
        <v>138</v>
      </c>
      <c r="Q20" s="296">
        <v>44000</v>
      </c>
      <c r="R20" s="2" t="s">
        <v>693</v>
      </c>
      <c r="S20" s="2" t="s">
        <v>694</v>
      </c>
      <c r="T20" s="2" t="s">
        <v>693</v>
      </c>
      <c r="U20" s="2" t="s">
        <v>694</v>
      </c>
      <c r="V20" s="17"/>
    </row>
  </sheetData>
  <sheetProtection/>
  <mergeCells count="23">
    <mergeCell ref="T4:U5"/>
    <mergeCell ref="V4:V6"/>
    <mergeCell ref="K4:K6"/>
    <mergeCell ref="L4:L6"/>
    <mergeCell ref="M4:M6"/>
    <mergeCell ref="N4:N6"/>
    <mergeCell ref="O4:O6"/>
    <mergeCell ref="B4:B6"/>
    <mergeCell ref="C4:C6"/>
    <mergeCell ref="D4:D6"/>
    <mergeCell ref="E4:E6"/>
    <mergeCell ref="F4:F6"/>
    <mergeCell ref="R4:S5"/>
    <mergeCell ref="M3:V3"/>
    <mergeCell ref="P4:P6"/>
    <mergeCell ref="Q4:Q6"/>
    <mergeCell ref="I1:J1"/>
    <mergeCell ref="A3:L3"/>
    <mergeCell ref="G4:G6"/>
    <mergeCell ref="H4:H6"/>
    <mergeCell ref="I4:I6"/>
    <mergeCell ref="J4:J6"/>
    <mergeCell ref="A4:A6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4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13.57421875" style="61" customWidth="1"/>
    <col min="2" max="2" width="12.421875" style="61" customWidth="1"/>
    <col min="3" max="3" width="17.140625" style="62" customWidth="1"/>
    <col min="4" max="4" width="55.421875" style="74" customWidth="1"/>
    <col min="5" max="16384" width="9.140625" style="61" customWidth="1"/>
  </cols>
  <sheetData>
    <row r="1" spans="1:4" ht="20.25" customHeight="1">
      <c r="A1" s="59" t="s">
        <v>290</v>
      </c>
      <c r="B1" s="60"/>
      <c r="C1" s="76"/>
      <c r="D1" s="81"/>
    </row>
    <row r="3" spans="1:4" ht="24.75" customHeight="1">
      <c r="A3" s="418" t="s">
        <v>1</v>
      </c>
      <c r="B3" s="418"/>
      <c r="C3" s="418"/>
      <c r="D3" s="418"/>
    </row>
    <row r="4" spans="1:4" ht="38.25">
      <c r="A4" s="3" t="s">
        <v>2</v>
      </c>
      <c r="B4" s="3" t="s">
        <v>3</v>
      </c>
      <c r="C4" s="65" t="s">
        <v>4</v>
      </c>
      <c r="D4" s="3" t="s">
        <v>5</v>
      </c>
    </row>
    <row r="5" spans="1:4" ht="37.5" customHeight="1">
      <c r="A5" s="415">
        <v>2016</v>
      </c>
      <c r="B5" s="2">
        <v>1</v>
      </c>
      <c r="C5" s="36">
        <v>1940.42</v>
      </c>
      <c r="D5" s="2" t="s">
        <v>282</v>
      </c>
    </row>
    <row r="6" spans="1:4" ht="42" customHeight="1">
      <c r="A6" s="416"/>
      <c r="B6" s="2">
        <v>2</v>
      </c>
      <c r="C6" s="36">
        <v>3706</v>
      </c>
      <c r="D6" s="2" t="s">
        <v>283</v>
      </c>
    </row>
    <row r="7" spans="1:4" ht="24.75" customHeight="1">
      <c r="A7" s="149"/>
      <c r="B7" s="149"/>
      <c r="C7" s="151">
        <f>C5+C6</f>
        <v>5646.42</v>
      </c>
      <c r="D7" s="149"/>
    </row>
    <row r="8" spans="1:4" ht="25.5">
      <c r="A8" s="415">
        <v>2017</v>
      </c>
      <c r="B8" s="2">
        <v>1</v>
      </c>
      <c r="C8" s="36">
        <v>3300</v>
      </c>
      <c r="D8" s="2" t="s">
        <v>284</v>
      </c>
    </row>
    <row r="9" spans="1:4" ht="38.25">
      <c r="A9" s="416"/>
      <c r="B9" s="2">
        <v>1</v>
      </c>
      <c r="C9" s="36">
        <v>12590.63</v>
      </c>
      <c r="D9" s="2" t="s">
        <v>285</v>
      </c>
    </row>
    <row r="10" spans="1:8" s="4" customFormat="1" ht="33" customHeight="1">
      <c r="A10" s="417"/>
      <c r="B10" s="2">
        <v>1</v>
      </c>
      <c r="C10" s="36">
        <v>223.15</v>
      </c>
      <c r="D10" s="148" t="s">
        <v>286</v>
      </c>
      <c r="E10" s="18"/>
      <c r="F10" s="18"/>
      <c r="G10" s="18"/>
      <c r="H10" s="18"/>
    </row>
    <row r="11" spans="1:4" ht="26.25" customHeight="1">
      <c r="A11" s="150"/>
      <c r="B11" s="150"/>
      <c r="C11" s="153">
        <f>C8+C9+C10</f>
        <v>16113.779999999999</v>
      </c>
      <c r="D11" s="150"/>
    </row>
    <row r="12" spans="1:4" ht="38.25">
      <c r="A12" s="415">
        <v>2018</v>
      </c>
      <c r="B12" s="2">
        <v>2</v>
      </c>
      <c r="C12" s="36">
        <v>4742.3</v>
      </c>
      <c r="D12" s="2" t="s">
        <v>287</v>
      </c>
    </row>
    <row r="13" spans="1:4" ht="31.5" customHeight="1">
      <c r="A13" s="416"/>
      <c r="B13" s="2">
        <v>1</v>
      </c>
      <c r="C13" s="36">
        <v>1023.34</v>
      </c>
      <c r="D13" s="2" t="s">
        <v>288</v>
      </c>
    </row>
    <row r="14" spans="1:4" ht="27.75" customHeight="1">
      <c r="A14" s="152"/>
      <c r="B14" s="150"/>
      <c r="C14" s="153">
        <f>C13+C12</f>
        <v>5765.64</v>
      </c>
      <c r="D14" s="150"/>
    </row>
    <row r="15" spans="1:4" ht="31.5" customHeight="1">
      <c r="A15" s="75">
        <v>2019</v>
      </c>
      <c r="B15" s="2"/>
      <c r="C15" s="36" t="s">
        <v>289</v>
      </c>
      <c r="D15" s="1"/>
    </row>
  </sheetData>
  <sheetProtection/>
  <mergeCells count="4">
    <mergeCell ref="A5:A6"/>
    <mergeCell ref="A8:A10"/>
    <mergeCell ref="A12:A13"/>
    <mergeCell ref="A3:D3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5.8515625" style="73" customWidth="1"/>
    <col min="2" max="2" width="47.7109375" style="0" customWidth="1"/>
    <col min="3" max="4" width="20.140625" style="63" customWidth="1"/>
  </cols>
  <sheetData>
    <row r="1" spans="2:4" ht="16.5">
      <c r="B1" s="9" t="s">
        <v>44</v>
      </c>
      <c r="D1" s="64"/>
    </row>
    <row r="2" ht="16.5">
      <c r="B2" s="9"/>
    </row>
    <row r="3" spans="2:4" ht="12.75" customHeight="1">
      <c r="B3" s="419" t="s">
        <v>77</v>
      </c>
      <c r="C3" s="419"/>
      <c r="D3" s="419"/>
    </row>
    <row r="4" spans="1:4" ht="25.5">
      <c r="A4" s="10" t="s">
        <v>26</v>
      </c>
      <c r="B4" s="10" t="s">
        <v>24</v>
      </c>
      <c r="C4" s="65" t="s">
        <v>42</v>
      </c>
      <c r="D4" s="65" t="s">
        <v>23</v>
      </c>
    </row>
    <row r="5" spans="1:14" ht="26.25" customHeight="1">
      <c r="A5" s="255">
        <v>1</v>
      </c>
      <c r="B5" s="1" t="s">
        <v>83</v>
      </c>
      <c r="C5" s="71">
        <v>2306567.68</v>
      </c>
      <c r="D5" s="42">
        <v>0</v>
      </c>
      <c r="E5" s="420" t="s">
        <v>695</v>
      </c>
      <c r="F5" s="421"/>
      <c r="G5" s="421"/>
      <c r="H5" s="421"/>
      <c r="I5" s="421"/>
      <c r="J5" s="421"/>
      <c r="K5" s="421"/>
      <c r="L5" s="421"/>
      <c r="M5" s="421"/>
      <c r="N5" s="421"/>
    </row>
    <row r="6" spans="1:4" s="7" customFormat="1" ht="26.25" customHeight="1">
      <c r="A6" s="17">
        <v>2</v>
      </c>
      <c r="B6" s="1" t="s">
        <v>108</v>
      </c>
      <c r="C6" s="42">
        <f>629978.46+1450</f>
        <v>631428.46</v>
      </c>
      <c r="D6" s="42">
        <v>0</v>
      </c>
    </row>
    <row r="7" spans="1:4" s="7" customFormat="1" ht="26.25" customHeight="1">
      <c r="A7" s="255">
        <v>3</v>
      </c>
      <c r="B7" s="92" t="s">
        <v>134</v>
      </c>
      <c r="C7" s="66">
        <v>191736.97999999998</v>
      </c>
      <c r="D7" s="42">
        <v>0</v>
      </c>
    </row>
    <row r="8" spans="1:4" s="7" customFormat="1" ht="26.25" customHeight="1">
      <c r="A8" s="17">
        <v>4</v>
      </c>
      <c r="B8" s="93" t="s">
        <v>88</v>
      </c>
      <c r="C8" s="67">
        <v>93531.3</v>
      </c>
      <c r="D8" s="67">
        <v>0</v>
      </c>
    </row>
    <row r="9" spans="1:4" s="7" customFormat="1" ht="26.25" customHeight="1">
      <c r="A9" s="255">
        <v>5</v>
      </c>
      <c r="B9" s="92" t="s">
        <v>91</v>
      </c>
      <c r="C9" s="42">
        <f>166432.13+157803.27</f>
        <v>324235.4</v>
      </c>
      <c r="D9" s="70">
        <v>0</v>
      </c>
    </row>
    <row r="10" spans="1:4" s="7" customFormat="1" ht="26.25" customHeight="1">
      <c r="A10" s="17">
        <v>6</v>
      </c>
      <c r="B10" s="1" t="s">
        <v>96</v>
      </c>
      <c r="C10" s="71">
        <f>321172.34+75486.1</f>
        <v>396658.44000000006</v>
      </c>
      <c r="D10" s="71">
        <v>321172.34</v>
      </c>
    </row>
    <row r="11" spans="1:4" s="7" customFormat="1" ht="26.25" customHeight="1">
      <c r="A11" s="255">
        <v>7</v>
      </c>
      <c r="B11" s="1" t="s">
        <v>100</v>
      </c>
      <c r="C11" s="254">
        <v>100434.03</v>
      </c>
      <c r="D11" s="71">
        <v>0</v>
      </c>
    </row>
    <row r="12" spans="1:4" ht="18" customHeight="1">
      <c r="A12" s="72"/>
      <c r="B12" s="19" t="s">
        <v>25</v>
      </c>
      <c r="C12" s="68">
        <f>SUM(C5:C11)</f>
        <v>4044592.2899999996</v>
      </c>
      <c r="D12" s="68">
        <f>SUM(D5:D11)</f>
        <v>321172.34</v>
      </c>
    </row>
    <row r="13" spans="2:4" ht="12.75">
      <c r="B13" s="7"/>
      <c r="C13" s="69"/>
      <c r="D13" s="69"/>
    </row>
    <row r="14" spans="2:4" ht="12.75">
      <c r="B14" s="7"/>
      <c r="C14" s="69"/>
      <c r="D14" s="69"/>
    </row>
    <row r="15" spans="2:4" ht="12.75">
      <c r="B15" s="7"/>
      <c r="C15" s="69"/>
      <c r="D15" s="69"/>
    </row>
    <row r="16" spans="2:4" ht="12.75">
      <c r="B16" s="7"/>
      <c r="C16" s="69"/>
      <c r="D16" s="69"/>
    </row>
    <row r="17" spans="2:4" ht="12.75">
      <c r="B17" s="7"/>
      <c r="C17" s="69"/>
      <c r="D17" s="69"/>
    </row>
    <row r="18" spans="2:4" ht="12.75">
      <c r="B18" s="7"/>
      <c r="C18" s="69"/>
      <c r="D18" s="69"/>
    </row>
    <row r="19" spans="2:4" ht="12.75">
      <c r="B19" s="7"/>
      <c r="C19" s="69"/>
      <c r="D19" s="69"/>
    </row>
    <row r="20" spans="2:4" ht="12.75">
      <c r="B20" s="7"/>
      <c r="C20" s="69"/>
      <c r="D20" s="69"/>
    </row>
    <row r="21" spans="2:4" ht="12.75">
      <c r="B21" s="7"/>
      <c r="C21" s="69"/>
      <c r="D21" s="69"/>
    </row>
    <row r="22" spans="2:4" ht="12.75">
      <c r="B22" s="7"/>
      <c r="C22" s="69"/>
      <c r="D22" s="69"/>
    </row>
  </sheetData>
  <sheetProtection/>
  <mergeCells count="2">
    <mergeCell ref="B3:D3"/>
    <mergeCell ref="E5:N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.140625" style="73" customWidth="1"/>
    <col min="2" max="2" width="53.28125" style="0" customWidth="1"/>
    <col min="3" max="3" width="37.57421875" style="0" customWidth="1"/>
  </cols>
  <sheetData>
    <row r="1" spans="2:3" ht="15" customHeight="1">
      <c r="B1" s="23" t="s">
        <v>676</v>
      </c>
      <c r="C1" s="82"/>
    </row>
    <row r="2" ht="12.75">
      <c r="B2" s="23"/>
    </row>
    <row r="3" spans="1:4" ht="69" customHeight="1">
      <c r="A3" s="422" t="s">
        <v>642</v>
      </c>
      <c r="B3" s="422"/>
      <c r="C3" s="422"/>
      <c r="D3" s="84"/>
    </row>
    <row r="4" spans="1:4" ht="9" customHeight="1">
      <c r="A4" s="83"/>
      <c r="B4" s="83"/>
      <c r="C4" s="83"/>
      <c r="D4" s="84"/>
    </row>
    <row r="6" spans="1:3" ht="17.25" customHeight="1">
      <c r="A6" s="301"/>
      <c r="B6" s="301"/>
      <c r="C6" s="301"/>
    </row>
    <row r="7" ht="18" customHeight="1">
      <c r="A7"/>
    </row>
    <row r="8" spans="1:3" ht="38.25" customHeight="1">
      <c r="A8" s="300" t="s">
        <v>26</v>
      </c>
      <c r="B8" s="300" t="s">
        <v>40</v>
      </c>
      <c r="C8" s="302" t="s">
        <v>41</v>
      </c>
    </row>
    <row r="9" spans="1:3" ht="18" customHeight="1">
      <c r="A9" s="299" t="s">
        <v>561</v>
      </c>
      <c r="B9" s="289" t="s">
        <v>562</v>
      </c>
      <c r="C9" s="289" t="s">
        <v>563</v>
      </c>
    </row>
    <row r="10" spans="1:3" ht="17.25" customHeight="1">
      <c r="A10" s="299"/>
      <c r="B10" s="287"/>
      <c r="C10" s="288"/>
    </row>
    <row r="11" spans="1:3" ht="17.25" customHeight="1">
      <c r="A11" s="299"/>
      <c r="B11" s="287"/>
      <c r="C11" s="288"/>
    </row>
  </sheetData>
  <sheetProtection/>
  <mergeCells count="1">
    <mergeCell ref="A3:C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Krystyna Sawicka</cp:lastModifiedBy>
  <cp:lastPrinted>2019-06-27T10:42:47Z</cp:lastPrinted>
  <dcterms:created xsi:type="dcterms:W3CDTF">2004-04-21T13:58:08Z</dcterms:created>
  <dcterms:modified xsi:type="dcterms:W3CDTF">2019-06-27T11:15:16Z</dcterms:modified>
  <cp:category/>
  <cp:version/>
  <cp:contentType/>
  <cp:contentStatus/>
</cp:coreProperties>
</file>